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0" windowWidth="15600" windowHeight="9150" tabRatio="336"/>
  </bookViews>
  <sheets>
    <sheet name="JUN OT 2021" sheetId="10" r:id="rId1"/>
    <sheet name="Sheet1" sheetId="9" r:id="rId2"/>
  </sheets>
  <definedNames>
    <definedName name="_xlnm._FilterDatabase" localSheetId="0" hidden="1">'JUN OT 2021'!$A$10:$AE$49</definedName>
    <definedName name="_xlnm.Print_Area" localSheetId="0">'JUN OT 2021'!$A$1:$AE$49</definedName>
    <definedName name="_xlnm.Print_Titles" localSheetId="0">'JUN OT 2021'!$1:$9</definedName>
  </definedNames>
  <calcPr calcId="124519"/>
</workbook>
</file>

<file path=xl/calcChain.xml><?xml version="1.0" encoding="utf-8"?>
<calcChain xmlns="http://schemas.openxmlformats.org/spreadsheetml/2006/main">
  <c r="U28" i="10"/>
  <c r="P28"/>
  <c r="X28" s="1"/>
  <c r="P38"/>
  <c r="P39"/>
  <c r="P40"/>
  <c r="P41"/>
  <c r="P42"/>
  <c r="W42" s="1"/>
  <c r="P43"/>
  <c r="V43" s="1"/>
  <c r="AB43" s="1"/>
  <c r="P44"/>
  <c r="X44" s="1"/>
  <c r="P45"/>
  <c r="X45" s="1"/>
  <c r="P46"/>
  <c r="W46" s="1"/>
  <c r="P47"/>
  <c r="V47" s="1"/>
  <c r="AB47" s="1"/>
  <c r="P48"/>
  <c r="W48" s="1"/>
  <c r="X47"/>
  <c r="U42"/>
  <c r="U43"/>
  <c r="U44"/>
  <c r="U45"/>
  <c r="U46"/>
  <c r="U47"/>
  <c r="U48"/>
  <c r="W28" l="1"/>
  <c r="V28"/>
  <c r="X42"/>
  <c r="W43"/>
  <c r="W47"/>
  <c r="X43"/>
  <c r="V48"/>
  <c r="AB48" s="1"/>
  <c r="X48"/>
  <c r="X46"/>
  <c r="W44"/>
  <c r="V44"/>
  <c r="AB44" s="1"/>
  <c r="V45"/>
  <c r="AB45" s="1"/>
  <c r="V46"/>
  <c r="AB46" s="1"/>
  <c r="V42"/>
  <c r="AB42" s="1"/>
  <c r="W45"/>
  <c r="Y45"/>
  <c r="AD45" s="1"/>
  <c r="Y43"/>
  <c r="AD43" s="1"/>
  <c r="Y47"/>
  <c r="AD47" s="1"/>
  <c r="X38"/>
  <c r="X39"/>
  <c r="X40"/>
  <c r="X41"/>
  <c r="W38"/>
  <c r="W39"/>
  <c r="W40"/>
  <c r="W41"/>
  <c r="V38"/>
  <c r="Y38" s="1"/>
  <c r="V39"/>
  <c r="Y39" s="1"/>
  <c r="V40"/>
  <c r="AB40" s="1"/>
  <c r="V41"/>
  <c r="Y41" s="1"/>
  <c r="U38"/>
  <c r="U39"/>
  <c r="U40"/>
  <c r="U41"/>
  <c r="U36"/>
  <c r="U37"/>
  <c r="P37"/>
  <c r="X37" s="1"/>
  <c r="P36"/>
  <c r="X36" s="1"/>
  <c r="U35"/>
  <c r="P35"/>
  <c r="W35" s="1"/>
  <c r="U34"/>
  <c r="P34"/>
  <c r="W34" s="1"/>
  <c r="P11"/>
  <c r="W11" s="1"/>
  <c r="P12"/>
  <c r="W12" s="1"/>
  <c r="P13"/>
  <c r="W13" s="1"/>
  <c r="P14"/>
  <c r="X14" s="1"/>
  <c r="P15"/>
  <c r="X15" s="1"/>
  <c r="P16"/>
  <c r="W16" s="1"/>
  <c r="P17"/>
  <c r="X17" s="1"/>
  <c r="P18"/>
  <c r="X18" s="1"/>
  <c r="P19"/>
  <c r="W19" s="1"/>
  <c r="P20"/>
  <c r="X20" s="1"/>
  <c r="P21"/>
  <c r="W21" s="1"/>
  <c r="P22"/>
  <c r="X22" s="1"/>
  <c r="P23"/>
  <c r="W23" s="1"/>
  <c r="P24"/>
  <c r="X24" s="1"/>
  <c r="P25"/>
  <c r="X25" s="1"/>
  <c r="P26"/>
  <c r="X26" s="1"/>
  <c r="P27"/>
  <c r="X27" s="1"/>
  <c r="P29"/>
  <c r="X29" s="1"/>
  <c r="P30"/>
  <c r="X30" s="1"/>
  <c r="P31"/>
  <c r="X31" s="1"/>
  <c r="P32"/>
  <c r="W32" s="1"/>
  <c r="P33"/>
  <c r="W33" s="1"/>
  <c r="U11"/>
  <c r="U12"/>
  <c r="U13"/>
  <c r="U14"/>
  <c r="U15"/>
  <c r="U16"/>
  <c r="U17"/>
  <c r="U18"/>
  <c r="U19"/>
  <c r="U20"/>
  <c r="U21"/>
  <c r="U22"/>
  <c r="U23"/>
  <c r="U24"/>
  <c r="U25"/>
  <c r="U26"/>
  <c r="U27"/>
  <c r="U29"/>
  <c r="U30"/>
  <c r="U31"/>
  <c r="U32"/>
  <c r="U33"/>
  <c r="Y28" l="1"/>
  <c r="AB28"/>
  <c r="Y44"/>
  <c r="AD44" s="1"/>
  <c r="Y48"/>
  <c r="AD48" s="1"/>
  <c r="Y42"/>
  <c r="AD42" s="1"/>
  <c r="Y46"/>
  <c r="AD46" s="1"/>
  <c r="W36"/>
  <c r="W37"/>
  <c r="AB38"/>
  <c r="AD38" s="1"/>
  <c r="AB41"/>
  <c r="AD41" s="1"/>
  <c r="Y40"/>
  <c r="AD40" s="1"/>
  <c r="AB39"/>
  <c r="AD39" s="1"/>
  <c r="V37"/>
  <c r="AB37" s="1"/>
  <c r="V36"/>
  <c r="V12"/>
  <c r="V34"/>
  <c r="Y34" s="1"/>
  <c r="V35"/>
  <c r="Y35" s="1"/>
  <c r="X35"/>
  <c r="X34"/>
  <c r="V25"/>
  <c r="V19"/>
  <c r="V29"/>
  <c r="V21"/>
  <c r="V30"/>
  <c r="V33"/>
  <c r="V24"/>
  <c r="V18"/>
  <c r="V11"/>
  <c r="Y11" s="1"/>
  <c r="V15"/>
  <c r="V32"/>
  <c r="V27"/>
  <c r="V23"/>
  <c r="V20"/>
  <c r="V17"/>
  <c r="V14"/>
  <c r="V31"/>
  <c r="V26"/>
  <c r="V22"/>
  <c r="V16"/>
  <c r="V13"/>
  <c r="X19"/>
  <c r="X21"/>
  <c r="X12"/>
  <c r="X33"/>
  <c r="X32"/>
  <c r="W31"/>
  <c r="W30"/>
  <c r="W29"/>
  <c r="W27"/>
  <c r="W26"/>
  <c r="W25"/>
  <c r="W24"/>
  <c r="X23"/>
  <c r="W22"/>
  <c r="W20"/>
  <c r="W18"/>
  <c r="W17"/>
  <c r="X16"/>
  <c r="W15"/>
  <c r="W14"/>
  <c r="X13"/>
  <c r="X11"/>
  <c r="AD28" l="1"/>
  <c r="Y37"/>
  <c r="AD37" s="1"/>
  <c r="AB34"/>
  <c r="AD34" s="1"/>
  <c r="AB36"/>
  <c r="Y36"/>
  <c r="AB35"/>
  <c r="AD35" s="1"/>
  <c r="AB11"/>
  <c r="AD11" s="1"/>
  <c r="Y24"/>
  <c r="AB24"/>
  <c r="Y18"/>
  <c r="AB18"/>
  <c r="Y17"/>
  <c r="AB17"/>
  <c r="Y20"/>
  <c r="AB20"/>
  <c r="Y16"/>
  <c r="AB16"/>
  <c r="Y31"/>
  <c r="AB31"/>
  <c r="AD36" l="1"/>
  <c r="AD31"/>
  <c r="AD20"/>
  <c r="AD24"/>
  <c r="AD16"/>
  <c r="AD17"/>
  <c r="AD18"/>
  <c r="Y32"/>
  <c r="AB32"/>
  <c r="Y26"/>
  <c r="AB26"/>
  <c r="Y14"/>
  <c r="AB14"/>
  <c r="Y27"/>
  <c r="AB27"/>
  <c r="Y22"/>
  <c r="AB22"/>
  <c r="Y15"/>
  <c r="AB15"/>
  <c r="Y33"/>
  <c r="AB33"/>
  <c r="Y29"/>
  <c r="AB29"/>
  <c r="Y23"/>
  <c r="AB23"/>
  <c r="Y19"/>
  <c r="AB19"/>
  <c r="Y12"/>
  <c r="AB12"/>
  <c r="Y30"/>
  <c r="AB30"/>
  <c r="Y25"/>
  <c r="AB25"/>
  <c r="Y13"/>
  <c r="AB13"/>
  <c r="Y21"/>
  <c r="AB21"/>
  <c r="P10"/>
  <c r="AD13" l="1"/>
  <c r="AD25"/>
  <c r="AD12"/>
  <c r="AD23"/>
  <c r="AD15"/>
  <c r="AD27"/>
  <c r="AD26"/>
  <c r="V10"/>
  <c r="P49"/>
  <c r="V3" s="1"/>
  <c r="AD33"/>
  <c r="AD21"/>
  <c r="AD30"/>
  <c r="AD19"/>
  <c r="AD29"/>
  <c r="AD22"/>
  <c r="AD14"/>
  <c r="AD32"/>
  <c r="W10"/>
  <c r="X10"/>
  <c r="AC49"/>
  <c r="AA49"/>
  <c r="T49"/>
  <c r="S49"/>
  <c r="U10"/>
  <c r="V49" l="1"/>
  <c r="Y10"/>
  <c r="AB10" l="1"/>
  <c r="AD10" s="1"/>
  <c r="XFD10" s="1"/>
  <c r="W49"/>
  <c r="X49"/>
  <c r="Y49" l="1"/>
  <c r="Z49"/>
  <c r="AB49" l="1"/>
  <c r="AD49" l="1"/>
</calcChain>
</file>

<file path=xl/sharedStrings.xml><?xml version="1.0" encoding="utf-8"?>
<sst xmlns="http://schemas.openxmlformats.org/spreadsheetml/2006/main" count="185" uniqueCount="82">
  <si>
    <t>WAGES PAYMENT REGISTER</t>
  </si>
  <si>
    <t>Amount Payable</t>
  </si>
  <si>
    <t>Deductions</t>
  </si>
  <si>
    <t>Total</t>
  </si>
  <si>
    <t>Family Pension</t>
  </si>
  <si>
    <t>ESIC</t>
  </si>
  <si>
    <t>Income Tax</t>
  </si>
  <si>
    <t>Signature of Employee</t>
  </si>
  <si>
    <t>Name of Employee</t>
  </si>
  <si>
    <t>Designation</t>
  </si>
  <si>
    <t>EPF</t>
  </si>
  <si>
    <t>Address:-</t>
  </si>
  <si>
    <t>DOJ</t>
  </si>
  <si>
    <t>02.03.2013</t>
  </si>
  <si>
    <t>HRA</t>
  </si>
  <si>
    <t>Total Wages</t>
  </si>
  <si>
    <t>Conv.</t>
  </si>
  <si>
    <t>Other Allow.</t>
  </si>
  <si>
    <t>Father's / Husband's Name</t>
  </si>
  <si>
    <t>S.No</t>
  </si>
  <si>
    <t>esic no</t>
  </si>
  <si>
    <t>uan</t>
  </si>
  <si>
    <t>PF UAN NO.</t>
  </si>
  <si>
    <t>adhar</t>
  </si>
  <si>
    <t>LAL SINGH</t>
  </si>
  <si>
    <t>ARVIND HUMANFORCE SERVICES PVT LTD</t>
  </si>
  <si>
    <t xml:space="preserve">BQT BOYS </t>
  </si>
  <si>
    <t>1342 Madanpur khadar phase -3 New Delhi-110076</t>
  </si>
  <si>
    <t>ANAND SAGAR</t>
  </si>
  <si>
    <t>DEVENDRA SINGH</t>
  </si>
  <si>
    <t>ASHOK KUMAR</t>
  </si>
  <si>
    <t>PREETAM KASHYAP</t>
  </si>
  <si>
    <t>ARVIND KUMAR</t>
  </si>
  <si>
    <t>KOMAL</t>
  </si>
  <si>
    <t>JITENDRA SINGH</t>
  </si>
  <si>
    <t>HR</t>
  </si>
  <si>
    <t>Name of The Campany:-</t>
  </si>
  <si>
    <t>Days</t>
  </si>
  <si>
    <t>week off</t>
  </si>
  <si>
    <t>Wages Registr</t>
  </si>
  <si>
    <t>From -XVII</t>
  </si>
  <si>
    <t xml:space="preserve">                            [Rule-78(1) (A) (i)]</t>
  </si>
  <si>
    <t>Sheraton New Delhi</t>
  </si>
  <si>
    <t>M-1, Mandir Marg, Saket District Centre, District Centre</t>
  </si>
  <si>
    <t>cash</t>
  </si>
  <si>
    <t xml:space="preserve">Basic </t>
  </si>
  <si>
    <t>working  Days</t>
  </si>
  <si>
    <t xml:space="preserve"> Wages </t>
  </si>
  <si>
    <t xml:space="preserve">Payable </t>
  </si>
  <si>
    <t xml:space="preserve">payable </t>
  </si>
  <si>
    <t>KARAN CHOUDHARY</t>
  </si>
  <si>
    <t>FOR THE MONTH OF OCTOBER- 2023</t>
  </si>
  <si>
    <t>ARVIND KUMAR  RAY</t>
  </si>
  <si>
    <t>BOBY KUMAR</t>
  </si>
  <si>
    <t>BHUPENDRA SINGH</t>
  </si>
  <si>
    <t>BRIJNANDAN</t>
  </si>
  <si>
    <t>DEEKSH</t>
  </si>
  <si>
    <t>GAUAM KR.PASWAN</t>
  </si>
  <si>
    <t>GITA</t>
  </si>
  <si>
    <t>LALBABU</t>
  </si>
  <si>
    <t>MANOHAR LAL (M LKARAN)</t>
  </si>
  <si>
    <t>NARESH CHAUDHARY</t>
  </si>
  <si>
    <t xml:space="preserve">PREAM PAL </t>
  </si>
  <si>
    <t>PUNEET SINGH</t>
  </si>
  <si>
    <t>RAHIMUDDIN</t>
  </si>
  <si>
    <t>RAJ KUMAR</t>
  </si>
  <si>
    <t xml:space="preserve">RAJU SHARMA </t>
  </si>
  <si>
    <t>RISHI KUMAR</t>
  </si>
  <si>
    <t>RIYA</t>
  </si>
  <si>
    <t>ROHIT KUMAR</t>
  </si>
  <si>
    <t xml:space="preserve">RAJNESH </t>
  </si>
  <si>
    <t>SACHIN KUMAR</t>
  </si>
  <si>
    <t>SANDEEP</t>
  </si>
  <si>
    <t>SANJAY KUMAR</t>
  </si>
  <si>
    <t>SOURABH SINGH</t>
  </si>
  <si>
    <t>SUMIT KUMAR</t>
  </si>
  <si>
    <t>SUNIL KUMAR</t>
  </si>
  <si>
    <t>SATISH KR. YADV</t>
  </si>
  <si>
    <t>SATENDRA KUMAR</t>
  </si>
  <si>
    <t>VINOD KUMAR</t>
  </si>
  <si>
    <t>AMIT MISHRA</t>
  </si>
  <si>
    <t>MEHNDRA KR. PAL</t>
  </si>
</sst>
</file>

<file path=xl/styles.xml><?xml version="1.0" encoding="utf-8"?>
<styleSheet xmlns="http://schemas.openxmlformats.org/spreadsheetml/2006/main">
  <fonts count="20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9"/>
      <name val="Arial"/>
      <family val="2"/>
    </font>
    <font>
      <b/>
      <sz val="10"/>
      <name val="Cambria"/>
      <family val="1"/>
      <scheme val="major"/>
    </font>
    <font>
      <b/>
      <sz val="12"/>
      <name val="Cambria"/>
      <family val="1"/>
      <scheme val="major"/>
    </font>
    <font>
      <b/>
      <sz val="11"/>
      <name val="Cambria"/>
      <family val="1"/>
      <scheme val="major"/>
    </font>
    <font>
      <b/>
      <sz val="8"/>
      <name val="Cambria"/>
      <family val="1"/>
      <scheme val="major"/>
    </font>
    <font>
      <sz val="10"/>
      <name val="Cambria"/>
      <family val="1"/>
      <scheme val="major"/>
    </font>
    <font>
      <b/>
      <sz val="9"/>
      <name val="Cambria"/>
      <family val="1"/>
      <scheme val="major"/>
    </font>
    <font>
      <b/>
      <sz val="13"/>
      <name val="Cambria"/>
      <family val="1"/>
      <scheme val="major"/>
    </font>
    <font>
      <b/>
      <sz val="16"/>
      <name val="Cambria"/>
      <family val="1"/>
      <scheme val="major"/>
    </font>
    <font>
      <sz val="14"/>
      <color theme="1"/>
      <name val="Calibri"/>
      <family val="2"/>
      <scheme val="minor"/>
    </font>
    <font>
      <sz val="11"/>
      <name val="Cambria"/>
      <family val="1"/>
      <scheme val="major"/>
    </font>
    <font>
      <sz val="13"/>
      <name val="Cambria"/>
      <family val="1"/>
      <scheme val="major"/>
    </font>
    <font>
      <sz val="11"/>
      <name val="DEV001"/>
      <family val="1"/>
    </font>
    <font>
      <b/>
      <sz val="14"/>
      <name val="Cambria"/>
      <family val="1"/>
      <scheme val="major"/>
    </font>
    <font>
      <sz val="11"/>
      <name val="Calibri"/>
      <family val="2"/>
      <scheme val="minor"/>
    </font>
    <font>
      <sz val="11"/>
      <name val="Cambria"/>
      <family val="1"/>
    </font>
    <font>
      <b/>
      <sz val="14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1" fillId="0" borderId="0" xfId="0" applyFont="1" applyAlignment="1">
      <alignment vertical="center" wrapText="1"/>
    </xf>
    <xf numFmtId="0" fontId="11" fillId="0" borderId="0" xfId="0" applyFont="1"/>
    <xf numFmtId="0" fontId="2" fillId="0" borderId="0" xfId="0" applyFont="1" applyAlignment="1">
      <alignment vertical="center"/>
    </xf>
    <xf numFmtId="0" fontId="4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1" fillId="0" borderId="0" xfId="0" applyFont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textRotation="90" wrapText="1"/>
    </xf>
    <xf numFmtId="0" fontId="6" fillId="0" borderId="1" xfId="0" applyFont="1" applyFill="1" applyBorder="1" applyAlignment="1">
      <alignment horizontal="center" vertical="center" textRotation="90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center" wrapText="1"/>
    </xf>
    <xf numFmtId="0" fontId="13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1" fontId="12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 wrapText="1"/>
    </xf>
    <xf numFmtId="1" fontId="17" fillId="0" borderId="1" xfId="0" applyNumberFormat="1" applyFont="1" applyFill="1" applyBorder="1" applyAlignment="1">
      <alignment horizontal="left" vertical="center" wrapText="1"/>
    </xf>
    <xf numFmtId="0" fontId="0" fillId="0" borderId="1" xfId="0" applyBorder="1"/>
    <xf numFmtId="1" fontId="0" fillId="0" borderId="1" xfId="0" applyNumberFormat="1" applyBorder="1"/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13" fillId="3" borderId="0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left" vertical="center" wrapText="1"/>
    </xf>
    <xf numFmtId="0" fontId="0" fillId="3" borderId="0" xfId="0" applyFill="1" applyAlignment="1">
      <alignment horizont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0" fillId="0" borderId="0" xfId="0" applyFont="1" applyFill="1" applyBorder="1" applyAlignment="1">
      <alignment horizontal="center"/>
    </xf>
    <xf numFmtId="0" fontId="18" fillId="0" borderId="0" xfId="0" applyFont="1"/>
    <xf numFmtId="0" fontId="19" fillId="0" borderId="0" xfId="0" applyFont="1"/>
    <xf numFmtId="0" fontId="4" fillId="0" borderId="0" xfId="0" applyFont="1" applyFill="1" applyBorder="1" applyAlignment="1"/>
    <xf numFmtId="0" fontId="5" fillId="0" borderId="3" xfId="0" applyFont="1" applyFill="1" applyBorder="1" applyAlignment="1">
      <alignment horizontal="center" vertical="center"/>
    </xf>
    <xf numFmtId="1" fontId="0" fillId="0" borderId="0" xfId="0" applyNumberFormat="1"/>
    <xf numFmtId="0" fontId="5" fillId="0" borderId="1" xfId="0" applyFont="1" applyFill="1" applyBorder="1" applyAlignment="1">
      <alignment horizontal="center" vertical="center" wrapText="1"/>
    </xf>
    <xf numFmtId="1" fontId="10" fillId="0" borderId="0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/>
    </xf>
    <xf numFmtId="0" fontId="15" fillId="0" borderId="10" xfId="0" applyFont="1" applyFill="1" applyBorder="1" applyAlignment="1" applyProtection="1">
      <alignment horizontal="center" vertical="top"/>
      <protection locked="0"/>
    </xf>
    <xf numFmtId="0" fontId="15" fillId="0" borderId="11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52"/>
  <sheetViews>
    <sheetView tabSelected="1" topLeftCell="A2" zoomScale="87" zoomScaleNormal="87" workbookViewId="0">
      <pane xSplit="13" ySplit="8" topLeftCell="N40" activePane="bottomRight" state="frozen"/>
      <selection activeCell="A2" sqref="A2"/>
      <selection pane="topRight" activeCell="M2" sqref="M2"/>
      <selection pane="bottomLeft" activeCell="A8" sqref="A8"/>
      <selection pane="bottomRight" activeCell="R37" sqref="R37:R48"/>
    </sheetView>
  </sheetViews>
  <sheetFormatPr defaultRowHeight="15"/>
  <cols>
    <col min="1" max="1" width="6.28515625" style="1" customWidth="1"/>
    <col min="2" max="2" width="15.140625" style="1" hidden="1" customWidth="1"/>
    <col min="3" max="3" width="5" style="1" hidden="1" customWidth="1"/>
    <col min="4" max="4" width="16.85546875" style="2" customWidth="1"/>
    <col min="5" max="5" width="17" style="2" hidden="1" customWidth="1"/>
    <col min="6" max="8" width="16.85546875" style="2" hidden="1" customWidth="1"/>
    <col min="9" max="9" width="13" style="41" customWidth="1"/>
    <col min="10" max="10" width="12.28515625" style="2" hidden="1" customWidth="1"/>
    <col min="11" max="11" width="12.5703125" style="2" hidden="1" customWidth="1"/>
    <col min="12" max="12" width="15" style="2" hidden="1" customWidth="1"/>
    <col min="13" max="13" width="13" style="1" customWidth="1"/>
    <col min="14" max="14" width="9" style="1" customWidth="1"/>
    <col min="15" max="15" width="8.7109375" style="1" customWidth="1"/>
    <col min="16" max="16" width="7.5703125" style="1" customWidth="1"/>
    <col min="17" max="17" width="10.42578125" style="1" customWidth="1"/>
    <col min="18" max="18" width="6.7109375" style="1" customWidth="1"/>
    <col min="19" max="19" width="6.85546875" style="1" bestFit="1" customWidth="1"/>
    <col min="20" max="20" width="6.7109375" style="1" customWidth="1"/>
    <col min="21" max="21" width="7.85546875" style="1" customWidth="1"/>
    <col min="22" max="22" width="10.28515625" style="1" customWidth="1"/>
    <col min="23" max="23" width="6.85546875" style="1" customWidth="1"/>
    <col min="24" max="24" width="7.5703125" style="1" customWidth="1"/>
    <col min="25" max="25" width="7.85546875" style="1" customWidth="1"/>
    <col min="26" max="26" width="8" style="1" bestFit="1" customWidth="1"/>
    <col min="27" max="27" width="6.42578125" style="1" hidden="1" customWidth="1"/>
    <col min="28" max="28" width="7.85546875" style="1" customWidth="1"/>
    <col min="29" max="29" width="7.7109375" style="1" hidden="1" customWidth="1"/>
    <col min="30" max="30" width="8.7109375" style="1" customWidth="1"/>
    <col min="31" max="31" width="19" style="1" bestFit="1" customWidth="1"/>
  </cols>
  <sheetData>
    <row r="1" spans="1:31 16384:16384" ht="20.25">
      <c r="A1" s="66" t="s">
        <v>0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</row>
    <row r="2" spans="1:31 16384:16384" ht="20.25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 t="s">
        <v>39</v>
      </c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</row>
    <row r="3" spans="1:31 16384:16384" ht="20.25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 t="s">
        <v>40</v>
      </c>
      <c r="R3" s="52"/>
      <c r="S3" s="52"/>
      <c r="T3" s="52"/>
      <c r="U3" s="52"/>
      <c r="V3" s="59">
        <f>P49</f>
        <v>255</v>
      </c>
      <c r="W3" s="52"/>
      <c r="X3" s="52"/>
      <c r="Y3" s="52"/>
      <c r="Z3" s="52"/>
      <c r="AA3" s="52"/>
      <c r="AB3" s="52"/>
      <c r="AC3" s="52"/>
      <c r="AD3" s="52"/>
      <c r="AE3" s="52"/>
    </row>
    <row r="4" spans="1:31 16384:16384" ht="20.25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 t="s">
        <v>41</v>
      </c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</row>
    <row r="5" spans="1:31 16384:16384" ht="18">
      <c r="A5" s="20"/>
      <c r="B5" s="6"/>
      <c r="C5" s="6"/>
      <c r="D5" s="8" t="s">
        <v>36</v>
      </c>
      <c r="E5" s="8"/>
      <c r="F5" s="8"/>
      <c r="G5" s="8"/>
      <c r="H5" s="8"/>
      <c r="I5" s="38"/>
      <c r="J5" s="18"/>
      <c r="K5" s="18"/>
      <c r="L5" s="18"/>
      <c r="M5" s="7" t="s">
        <v>25</v>
      </c>
      <c r="N5" s="19"/>
      <c r="O5" s="19"/>
      <c r="P5" s="19"/>
      <c r="Q5" s="19"/>
      <c r="R5" s="19"/>
      <c r="S5" s="19"/>
      <c r="T5" s="20"/>
      <c r="U5" s="20"/>
      <c r="V5" s="53" t="s">
        <v>42</v>
      </c>
      <c r="W5" s="20"/>
      <c r="X5" s="20"/>
      <c r="Y5" s="20"/>
      <c r="Z5" s="21"/>
      <c r="AA5" s="20"/>
      <c r="AB5" s="20"/>
      <c r="AC5" s="20"/>
      <c r="AD5" s="20"/>
      <c r="AE5" s="20"/>
    </row>
    <row r="6" spans="1:31 16384:16384" ht="17.25" thickBot="1">
      <c r="A6" s="20"/>
      <c r="B6" s="6"/>
      <c r="C6" s="6"/>
      <c r="D6" s="55" t="s">
        <v>11</v>
      </c>
      <c r="E6" s="55"/>
      <c r="F6" s="55"/>
      <c r="G6" s="55"/>
      <c r="H6" s="55"/>
      <c r="I6" s="38"/>
      <c r="J6" s="18"/>
      <c r="K6" s="18"/>
      <c r="L6" s="18"/>
      <c r="M6" s="7" t="s">
        <v>27</v>
      </c>
      <c r="N6" s="19"/>
      <c r="O6" s="19"/>
      <c r="P6" s="19"/>
      <c r="Q6" s="19"/>
      <c r="R6" s="19"/>
      <c r="S6" s="19"/>
      <c r="T6" s="20"/>
      <c r="U6" s="54" t="s">
        <v>43</v>
      </c>
      <c r="W6" s="20"/>
      <c r="X6" s="20"/>
      <c r="Y6" s="20"/>
      <c r="Z6" s="6"/>
      <c r="AA6" s="6"/>
      <c r="AB6" s="20"/>
      <c r="AC6" s="20"/>
      <c r="AD6" s="20"/>
      <c r="AE6" s="20"/>
    </row>
    <row r="7" spans="1:31 16384:16384" s="4" customFormat="1" ht="20.100000000000001" customHeight="1" thickBot="1">
      <c r="A7" s="67" t="s">
        <v>51</v>
      </c>
      <c r="B7" s="6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9"/>
    </row>
    <row r="8" spans="1:31 16384:16384" s="9" customFormat="1" ht="26.25" customHeight="1">
      <c r="A8" s="70" t="s">
        <v>19</v>
      </c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1" t="s">
        <v>46</v>
      </c>
      <c r="O8" s="72"/>
      <c r="P8" s="73"/>
      <c r="Q8" s="70" t="s">
        <v>47</v>
      </c>
      <c r="R8" s="70"/>
      <c r="S8" s="70"/>
      <c r="T8" s="70"/>
      <c r="U8" s="70"/>
      <c r="V8" s="74" t="s">
        <v>48</v>
      </c>
      <c r="W8" s="74"/>
      <c r="X8" s="74"/>
      <c r="Y8" s="74"/>
      <c r="Z8" s="70" t="s">
        <v>2</v>
      </c>
      <c r="AA8" s="70"/>
      <c r="AB8" s="70"/>
      <c r="AC8" s="70"/>
      <c r="AD8" s="56"/>
      <c r="AE8" s="56"/>
    </row>
    <row r="9" spans="1:31 16384:16384" s="3" customFormat="1" ht="57" thickBot="1">
      <c r="A9" s="10" t="s">
        <v>19</v>
      </c>
      <c r="B9" s="11" t="s">
        <v>22</v>
      </c>
      <c r="C9" s="12"/>
      <c r="D9" s="43" t="s">
        <v>8</v>
      </c>
      <c r="E9" s="43" t="s">
        <v>23</v>
      </c>
      <c r="F9" s="43"/>
      <c r="G9" s="43"/>
      <c r="H9" s="43"/>
      <c r="I9" s="39" t="s">
        <v>18</v>
      </c>
      <c r="J9" s="10" t="s">
        <v>12</v>
      </c>
      <c r="K9" s="10" t="s">
        <v>20</v>
      </c>
      <c r="L9" s="10" t="s">
        <v>21</v>
      </c>
      <c r="M9" s="43" t="s">
        <v>9</v>
      </c>
      <c r="N9" s="10" t="s">
        <v>37</v>
      </c>
      <c r="O9" s="10" t="s">
        <v>38</v>
      </c>
      <c r="P9" s="10" t="s">
        <v>3</v>
      </c>
      <c r="Q9" s="13" t="s">
        <v>45</v>
      </c>
      <c r="R9" s="13" t="s">
        <v>35</v>
      </c>
      <c r="S9" s="13" t="s">
        <v>16</v>
      </c>
      <c r="T9" s="13" t="s">
        <v>17</v>
      </c>
      <c r="U9" s="13" t="s">
        <v>15</v>
      </c>
      <c r="V9" s="13" t="s">
        <v>49</v>
      </c>
      <c r="W9" s="13" t="s">
        <v>14</v>
      </c>
      <c r="X9" s="13" t="s">
        <v>16</v>
      </c>
      <c r="Y9" s="13" t="s">
        <v>15</v>
      </c>
      <c r="Z9" s="10" t="s">
        <v>10</v>
      </c>
      <c r="AA9" s="14" t="s">
        <v>4</v>
      </c>
      <c r="AB9" s="10" t="s">
        <v>5</v>
      </c>
      <c r="AC9" s="10" t="s">
        <v>6</v>
      </c>
      <c r="AD9" s="10" t="s">
        <v>1</v>
      </c>
      <c r="AE9" s="43" t="s">
        <v>7</v>
      </c>
    </row>
    <row r="10" spans="1:31 16384:16384" ht="37.5" customHeight="1" thickTop="1">
      <c r="A10" s="42">
        <v>1</v>
      </c>
      <c r="B10" s="22"/>
      <c r="C10" s="26"/>
      <c r="D10" s="46" t="s">
        <v>80</v>
      </c>
      <c r="E10" s="33"/>
      <c r="F10" s="32"/>
      <c r="G10" s="32"/>
      <c r="H10" s="32"/>
      <c r="I10" s="40"/>
      <c r="J10" s="17" t="s">
        <v>13</v>
      </c>
      <c r="K10" s="34">
        <v>6713815003</v>
      </c>
      <c r="L10" s="35">
        <v>100302149709</v>
      </c>
      <c r="M10" s="36" t="s">
        <v>26</v>
      </c>
      <c r="N10" s="51">
        <v>10</v>
      </c>
      <c r="O10" s="23"/>
      <c r="P10" s="51">
        <f>N10+O10</f>
        <v>10</v>
      </c>
      <c r="Q10" s="23">
        <v>21000</v>
      </c>
      <c r="R10" s="23">
        <v>0</v>
      </c>
      <c r="S10" s="23"/>
      <c r="T10" s="23"/>
      <c r="U10" s="15">
        <f t="shared" ref="U10:U33" si="0">SUM(Q10:T10)</f>
        <v>21000</v>
      </c>
      <c r="V10" s="16">
        <f>Q10*P10/31</f>
        <v>6774.1935483870966</v>
      </c>
      <c r="W10" s="16">
        <f>ROUND(R10/31*P10,0)</f>
        <v>0</v>
      </c>
      <c r="X10" s="16">
        <f t="shared" ref="X10:X33" si="1">ROUND(S10/31*P10,0)</f>
        <v>0</v>
      </c>
      <c r="Y10" s="24">
        <f>V10</f>
        <v>6774.1935483870966</v>
      </c>
      <c r="Z10" s="23">
        <v>0</v>
      </c>
      <c r="AA10" s="23"/>
      <c r="AB10" s="24">
        <f>Y10*0.75/100</f>
        <v>50.806451612903217</v>
      </c>
      <c r="AC10" s="23"/>
      <c r="AD10" s="24">
        <f>Y10-AB10</f>
        <v>6723.3870967741932</v>
      </c>
      <c r="AE10" s="25" t="s">
        <v>44</v>
      </c>
      <c r="XFD10" s="57">
        <f>SUM(AD10:XFC10)</f>
        <v>6723.3870967741932</v>
      </c>
    </row>
    <row r="11" spans="1:31 16384:16384" ht="37.5" customHeight="1">
      <c r="A11" s="60">
        <v>3</v>
      </c>
      <c r="B11" s="22"/>
      <c r="C11" s="26"/>
      <c r="D11" s="47" t="s">
        <v>28</v>
      </c>
      <c r="E11" s="43"/>
      <c r="F11" s="43"/>
      <c r="G11" s="43"/>
      <c r="H11" s="43"/>
      <c r="I11" s="36"/>
      <c r="J11" s="17" t="s">
        <v>13</v>
      </c>
      <c r="K11" s="34">
        <v>6713815003</v>
      </c>
      <c r="L11" s="35">
        <v>100302149709</v>
      </c>
      <c r="M11" s="36" t="s">
        <v>26</v>
      </c>
      <c r="N11" s="51">
        <v>7</v>
      </c>
      <c r="O11" s="23"/>
      <c r="P11" s="51">
        <f t="shared" ref="P11:P33" si="2">N11+O11</f>
        <v>7</v>
      </c>
      <c r="Q11" s="23">
        <v>21000</v>
      </c>
      <c r="R11" s="23">
        <v>0</v>
      </c>
      <c r="S11" s="23"/>
      <c r="T11" s="23"/>
      <c r="U11" s="15">
        <f t="shared" si="0"/>
        <v>21000</v>
      </c>
      <c r="V11" s="16">
        <f t="shared" ref="V11:V33" si="3">Q11*P11/31</f>
        <v>4741.9354838709678</v>
      </c>
      <c r="W11" s="16">
        <f t="shared" ref="W11:W33" si="4">ROUND(R11/31*P11,0)</f>
        <v>0</v>
      </c>
      <c r="X11" s="16">
        <f t="shared" si="1"/>
        <v>0</v>
      </c>
      <c r="Y11" s="24">
        <f t="shared" ref="Y11:Y33" si="5">V11</f>
        <v>4741.9354838709678</v>
      </c>
      <c r="Z11" s="23">
        <v>0</v>
      </c>
      <c r="AA11" s="23"/>
      <c r="AB11" s="24">
        <f t="shared" ref="AB11:AB33" si="6">V11*0.75/100</f>
        <v>35.564516129032256</v>
      </c>
      <c r="AC11" s="23"/>
      <c r="AD11" s="24">
        <f t="shared" ref="AD11:AD33" si="7">Y11-AB11</f>
        <v>4706.3709677419356</v>
      </c>
      <c r="AE11" s="25" t="s">
        <v>44</v>
      </c>
    </row>
    <row r="12" spans="1:31 16384:16384" ht="37.5" customHeight="1">
      <c r="A12" s="60">
        <v>4</v>
      </c>
      <c r="B12" s="22"/>
      <c r="C12" s="26"/>
      <c r="D12" s="47" t="s">
        <v>32</v>
      </c>
      <c r="E12" s="43"/>
      <c r="F12" s="43"/>
      <c r="G12" s="43"/>
      <c r="H12" s="43"/>
      <c r="I12" s="36"/>
      <c r="J12" s="17" t="s">
        <v>13</v>
      </c>
      <c r="K12" s="34">
        <v>6713815003</v>
      </c>
      <c r="L12" s="35">
        <v>100302149709</v>
      </c>
      <c r="M12" s="36" t="s">
        <v>26</v>
      </c>
      <c r="N12" s="51">
        <v>8</v>
      </c>
      <c r="O12" s="23"/>
      <c r="P12" s="51">
        <f t="shared" si="2"/>
        <v>8</v>
      </c>
      <c r="Q12" s="23">
        <v>21000</v>
      </c>
      <c r="R12" s="23">
        <v>0</v>
      </c>
      <c r="S12" s="23"/>
      <c r="T12" s="23"/>
      <c r="U12" s="15">
        <f t="shared" si="0"/>
        <v>21000</v>
      </c>
      <c r="V12" s="16">
        <f t="shared" si="3"/>
        <v>5419.3548387096771</v>
      </c>
      <c r="W12" s="16">
        <f t="shared" si="4"/>
        <v>0</v>
      </c>
      <c r="X12" s="16">
        <f t="shared" si="1"/>
        <v>0</v>
      </c>
      <c r="Y12" s="24">
        <f t="shared" si="5"/>
        <v>5419.3548387096771</v>
      </c>
      <c r="Z12" s="23">
        <v>0</v>
      </c>
      <c r="AA12" s="23"/>
      <c r="AB12" s="24">
        <f t="shared" si="6"/>
        <v>40.645161290322577</v>
      </c>
      <c r="AC12" s="23"/>
      <c r="AD12" s="24">
        <f t="shared" si="7"/>
        <v>5378.7096774193542</v>
      </c>
      <c r="AE12" s="25" t="s">
        <v>44</v>
      </c>
    </row>
    <row r="13" spans="1:31 16384:16384" ht="37.5" customHeight="1">
      <c r="A13" s="60">
        <v>5</v>
      </c>
      <c r="B13" s="22"/>
      <c r="C13" s="26"/>
      <c r="D13" s="47" t="s">
        <v>52</v>
      </c>
      <c r="E13" s="43"/>
      <c r="F13" s="43"/>
      <c r="G13" s="43"/>
      <c r="H13" s="43"/>
      <c r="I13" s="37"/>
      <c r="J13" s="17" t="s">
        <v>13</v>
      </c>
      <c r="K13" s="34">
        <v>6713815003</v>
      </c>
      <c r="L13" s="35">
        <v>100302149709</v>
      </c>
      <c r="M13" s="36" t="s">
        <v>26</v>
      </c>
      <c r="N13" s="51">
        <v>5</v>
      </c>
      <c r="O13" s="44"/>
      <c r="P13" s="51">
        <f t="shared" si="2"/>
        <v>5</v>
      </c>
      <c r="Q13" s="23">
        <v>21000</v>
      </c>
      <c r="R13" s="23">
        <v>0</v>
      </c>
      <c r="S13" s="23"/>
      <c r="T13" s="23"/>
      <c r="U13" s="15">
        <f t="shared" si="0"/>
        <v>21000</v>
      </c>
      <c r="V13" s="16">
        <f t="shared" si="3"/>
        <v>3387.0967741935483</v>
      </c>
      <c r="W13" s="16">
        <f t="shared" si="4"/>
        <v>0</v>
      </c>
      <c r="X13" s="16">
        <f t="shared" si="1"/>
        <v>0</v>
      </c>
      <c r="Y13" s="24">
        <f t="shared" si="5"/>
        <v>3387.0967741935483</v>
      </c>
      <c r="Z13" s="23">
        <v>0</v>
      </c>
      <c r="AA13" s="23"/>
      <c r="AB13" s="24">
        <f t="shared" si="6"/>
        <v>25.403225806451609</v>
      </c>
      <c r="AC13" s="23"/>
      <c r="AD13" s="24">
        <f t="shared" si="7"/>
        <v>3361.6935483870966</v>
      </c>
      <c r="AE13" s="25" t="s">
        <v>44</v>
      </c>
    </row>
    <row r="14" spans="1:31 16384:16384" ht="37.5" customHeight="1">
      <c r="A14" s="60">
        <v>6</v>
      </c>
      <c r="B14" s="22"/>
      <c r="C14" s="26"/>
      <c r="D14" s="47" t="s">
        <v>30</v>
      </c>
      <c r="E14" s="45"/>
      <c r="F14" s="45"/>
      <c r="G14" s="45"/>
      <c r="H14" s="45"/>
      <c r="I14" s="37"/>
      <c r="J14" s="17" t="s">
        <v>13</v>
      </c>
      <c r="K14" s="34">
        <v>6713815003</v>
      </c>
      <c r="L14" s="35">
        <v>100302149709</v>
      </c>
      <c r="M14" s="36" t="s">
        <v>26</v>
      </c>
      <c r="N14" s="51">
        <v>8</v>
      </c>
      <c r="O14" s="44"/>
      <c r="P14" s="51">
        <f t="shared" si="2"/>
        <v>8</v>
      </c>
      <c r="Q14" s="23">
        <v>21000</v>
      </c>
      <c r="R14" s="23">
        <v>0</v>
      </c>
      <c r="S14" s="23"/>
      <c r="T14" s="23"/>
      <c r="U14" s="15">
        <f t="shared" si="0"/>
        <v>21000</v>
      </c>
      <c r="V14" s="16">
        <f t="shared" si="3"/>
        <v>5419.3548387096771</v>
      </c>
      <c r="W14" s="16">
        <f t="shared" si="4"/>
        <v>0</v>
      </c>
      <c r="X14" s="16">
        <f t="shared" si="1"/>
        <v>0</v>
      </c>
      <c r="Y14" s="24">
        <f t="shared" si="5"/>
        <v>5419.3548387096771</v>
      </c>
      <c r="Z14" s="23">
        <v>0</v>
      </c>
      <c r="AA14" s="23"/>
      <c r="AB14" s="24">
        <f t="shared" si="6"/>
        <v>40.645161290322577</v>
      </c>
      <c r="AC14" s="23"/>
      <c r="AD14" s="24">
        <f t="shared" si="7"/>
        <v>5378.7096774193542</v>
      </c>
      <c r="AE14" s="25" t="s">
        <v>44</v>
      </c>
    </row>
    <row r="15" spans="1:31 16384:16384" ht="37.5" customHeight="1">
      <c r="A15" s="60">
        <v>8</v>
      </c>
      <c r="B15" s="22"/>
      <c r="C15" s="26"/>
      <c r="D15" s="47" t="s">
        <v>53</v>
      </c>
      <c r="E15" s="43"/>
      <c r="F15" s="43"/>
      <c r="G15" s="43"/>
      <c r="H15" s="43"/>
      <c r="I15" s="37"/>
      <c r="J15" s="17" t="s">
        <v>13</v>
      </c>
      <c r="K15" s="34">
        <v>6713815003</v>
      </c>
      <c r="L15" s="35">
        <v>100302149709</v>
      </c>
      <c r="M15" s="36" t="s">
        <v>26</v>
      </c>
      <c r="N15" s="51">
        <v>9</v>
      </c>
      <c r="O15" s="44"/>
      <c r="P15" s="51">
        <f t="shared" si="2"/>
        <v>9</v>
      </c>
      <c r="Q15" s="23">
        <v>21000</v>
      </c>
      <c r="R15" s="23">
        <v>0</v>
      </c>
      <c r="S15" s="23"/>
      <c r="T15" s="23"/>
      <c r="U15" s="15">
        <f t="shared" si="0"/>
        <v>21000</v>
      </c>
      <c r="V15" s="16">
        <f t="shared" si="3"/>
        <v>6096.7741935483873</v>
      </c>
      <c r="W15" s="16">
        <f t="shared" si="4"/>
        <v>0</v>
      </c>
      <c r="X15" s="16">
        <f t="shared" si="1"/>
        <v>0</v>
      </c>
      <c r="Y15" s="24">
        <f t="shared" si="5"/>
        <v>6096.7741935483873</v>
      </c>
      <c r="Z15" s="23">
        <v>0</v>
      </c>
      <c r="AA15" s="23"/>
      <c r="AB15" s="24">
        <f t="shared" si="6"/>
        <v>45.725806451612904</v>
      </c>
      <c r="AC15" s="23"/>
      <c r="AD15" s="24">
        <f t="shared" si="7"/>
        <v>6051.0483870967746</v>
      </c>
      <c r="AE15" s="25" t="s">
        <v>44</v>
      </c>
    </row>
    <row r="16" spans="1:31 16384:16384" ht="37.5" customHeight="1">
      <c r="A16" s="60">
        <v>9</v>
      </c>
      <c r="B16" s="22"/>
      <c r="C16" s="26"/>
      <c r="D16" s="47" t="s">
        <v>54</v>
      </c>
      <c r="E16" s="48"/>
      <c r="F16" s="48"/>
      <c r="G16" s="48"/>
      <c r="H16" s="48"/>
      <c r="I16" s="37"/>
      <c r="J16" s="17" t="s">
        <v>13</v>
      </c>
      <c r="K16" s="34">
        <v>6713815003</v>
      </c>
      <c r="L16" s="35">
        <v>100302149709</v>
      </c>
      <c r="M16" s="36" t="s">
        <v>26</v>
      </c>
      <c r="N16" s="51">
        <v>8</v>
      </c>
      <c r="O16" s="23"/>
      <c r="P16" s="51">
        <f t="shared" si="2"/>
        <v>8</v>
      </c>
      <c r="Q16" s="23">
        <v>21000</v>
      </c>
      <c r="R16" s="23">
        <v>0</v>
      </c>
      <c r="S16" s="23"/>
      <c r="T16" s="23"/>
      <c r="U16" s="15">
        <f t="shared" si="0"/>
        <v>21000</v>
      </c>
      <c r="V16" s="16">
        <f t="shared" si="3"/>
        <v>5419.3548387096771</v>
      </c>
      <c r="W16" s="16">
        <f t="shared" si="4"/>
        <v>0</v>
      </c>
      <c r="X16" s="16">
        <f t="shared" si="1"/>
        <v>0</v>
      </c>
      <c r="Y16" s="24">
        <f t="shared" si="5"/>
        <v>5419.3548387096771</v>
      </c>
      <c r="Z16" s="23">
        <v>0</v>
      </c>
      <c r="AA16" s="23"/>
      <c r="AB16" s="24">
        <f t="shared" si="6"/>
        <v>40.645161290322577</v>
      </c>
      <c r="AC16" s="23"/>
      <c r="AD16" s="24">
        <f t="shared" si="7"/>
        <v>5378.7096774193542</v>
      </c>
      <c r="AE16" s="25" t="s">
        <v>44</v>
      </c>
    </row>
    <row r="17" spans="1:31" ht="37.5" customHeight="1">
      <c r="A17" s="60">
        <v>10</v>
      </c>
      <c r="B17" s="22"/>
      <c r="C17" s="26"/>
      <c r="D17" s="47" t="s">
        <v>55</v>
      </c>
      <c r="E17" s="50"/>
      <c r="F17" s="50"/>
      <c r="G17" s="50"/>
      <c r="H17" s="50"/>
      <c r="I17" s="37"/>
      <c r="J17" s="17" t="s">
        <v>13</v>
      </c>
      <c r="K17" s="34">
        <v>6713815003</v>
      </c>
      <c r="L17" s="35">
        <v>100302149709</v>
      </c>
      <c r="M17" s="36" t="s">
        <v>26</v>
      </c>
      <c r="N17" s="51">
        <v>0</v>
      </c>
      <c r="O17" s="23"/>
      <c r="P17" s="51">
        <f t="shared" si="2"/>
        <v>0</v>
      </c>
      <c r="Q17" s="23">
        <v>21000</v>
      </c>
      <c r="R17" s="23">
        <v>0</v>
      </c>
      <c r="S17" s="23"/>
      <c r="T17" s="23"/>
      <c r="U17" s="15">
        <f t="shared" si="0"/>
        <v>21000</v>
      </c>
      <c r="V17" s="16">
        <f t="shared" si="3"/>
        <v>0</v>
      </c>
      <c r="W17" s="16">
        <f t="shared" si="4"/>
        <v>0</v>
      </c>
      <c r="X17" s="16">
        <f t="shared" si="1"/>
        <v>0</v>
      </c>
      <c r="Y17" s="24">
        <f t="shared" si="5"/>
        <v>0</v>
      </c>
      <c r="Z17" s="23">
        <v>0</v>
      </c>
      <c r="AA17" s="23"/>
      <c r="AB17" s="24">
        <f t="shared" si="6"/>
        <v>0</v>
      </c>
      <c r="AC17" s="23"/>
      <c r="AD17" s="24">
        <f t="shared" si="7"/>
        <v>0</v>
      </c>
      <c r="AE17" s="25" t="s">
        <v>44</v>
      </c>
    </row>
    <row r="18" spans="1:31" ht="37.5" customHeight="1">
      <c r="A18" s="60">
        <v>11</v>
      </c>
      <c r="B18" s="22"/>
      <c r="C18" s="26"/>
      <c r="D18" s="47" t="s">
        <v>29</v>
      </c>
      <c r="E18" s="49"/>
      <c r="F18" s="49"/>
      <c r="G18" s="49"/>
      <c r="H18" s="49"/>
      <c r="I18" s="37"/>
      <c r="J18" s="17" t="s">
        <v>13</v>
      </c>
      <c r="K18" s="34">
        <v>6713815003</v>
      </c>
      <c r="L18" s="35">
        <v>100302149709</v>
      </c>
      <c r="M18" s="36" t="s">
        <v>26</v>
      </c>
      <c r="N18" s="51">
        <v>0</v>
      </c>
      <c r="O18" s="23"/>
      <c r="P18" s="51">
        <f t="shared" si="2"/>
        <v>0</v>
      </c>
      <c r="Q18" s="23">
        <v>21000</v>
      </c>
      <c r="R18" s="23">
        <v>0</v>
      </c>
      <c r="S18" s="23"/>
      <c r="T18" s="23"/>
      <c r="U18" s="15">
        <f t="shared" si="0"/>
        <v>21000</v>
      </c>
      <c r="V18" s="16">
        <f t="shared" si="3"/>
        <v>0</v>
      </c>
      <c r="W18" s="16">
        <f t="shared" si="4"/>
        <v>0</v>
      </c>
      <c r="X18" s="16">
        <f t="shared" si="1"/>
        <v>0</v>
      </c>
      <c r="Y18" s="24">
        <f t="shared" si="5"/>
        <v>0</v>
      </c>
      <c r="Z18" s="23">
        <v>0</v>
      </c>
      <c r="AA18" s="23"/>
      <c r="AB18" s="24">
        <f t="shared" si="6"/>
        <v>0</v>
      </c>
      <c r="AC18" s="23"/>
      <c r="AD18" s="24">
        <f t="shared" si="7"/>
        <v>0</v>
      </c>
      <c r="AE18" s="25" t="s">
        <v>44</v>
      </c>
    </row>
    <row r="19" spans="1:31" ht="37.5" customHeight="1">
      <c r="A19" s="60">
        <v>12</v>
      </c>
      <c r="B19" s="22"/>
      <c r="C19" s="26"/>
      <c r="D19" s="47" t="s">
        <v>56</v>
      </c>
      <c r="E19" s="43"/>
      <c r="F19" s="43"/>
      <c r="G19" s="43"/>
      <c r="H19" s="43"/>
      <c r="I19" s="37"/>
      <c r="J19" s="17" t="s">
        <v>13</v>
      </c>
      <c r="K19" s="34">
        <v>6713815003</v>
      </c>
      <c r="L19" s="35">
        <v>100302149709</v>
      </c>
      <c r="M19" s="36" t="s">
        <v>26</v>
      </c>
      <c r="N19" s="51">
        <v>8</v>
      </c>
      <c r="O19" s="23"/>
      <c r="P19" s="51">
        <f t="shared" si="2"/>
        <v>8</v>
      </c>
      <c r="Q19" s="23">
        <v>21000</v>
      </c>
      <c r="R19" s="23">
        <v>0</v>
      </c>
      <c r="S19" s="23"/>
      <c r="T19" s="23"/>
      <c r="U19" s="15">
        <f t="shared" si="0"/>
        <v>21000</v>
      </c>
      <c r="V19" s="16">
        <f t="shared" si="3"/>
        <v>5419.3548387096771</v>
      </c>
      <c r="W19" s="16">
        <f t="shared" si="4"/>
        <v>0</v>
      </c>
      <c r="X19" s="16">
        <f t="shared" si="1"/>
        <v>0</v>
      </c>
      <c r="Y19" s="24">
        <f t="shared" si="5"/>
        <v>5419.3548387096771</v>
      </c>
      <c r="Z19" s="23">
        <v>0</v>
      </c>
      <c r="AA19" s="23"/>
      <c r="AB19" s="24">
        <f t="shared" si="6"/>
        <v>40.645161290322577</v>
      </c>
      <c r="AC19" s="23"/>
      <c r="AD19" s="24">
        <f t="shared" si="7"/>
        <v>5378.7096774193542</v>
      </c>
      <c r="AE19" s="25" t="s">
        <v>44</v>
      </c>
    </row>
    <row r="20" spans="1:31" ht="37.5" customHeight="1">
      <c r="A20" s="60">
        <v>14</v>
      </c>
      <c r="B20" s="22"/>
      <c r="C20" s="26"/>
      <c r="D20" s="47" t="s">
        <v>57</v>
      </c>
      <c r="E20" s="49"/>
      <c r="F20" s="49"/>
      <c r="G20" s="49"/>
      <c r="H20" s="49"/>
      <c r="I20" s="37"/>
      <c r="J20" s="17" t="s">
        <v>13</v>
      </c>
      <c r="K20" s="34">
        <v>6713815003</v>
      </c>
      <c r="L20" s="35">
        <v>100302149709</v>
      </c>
      <c r="M20" s="36" t="s">
        <v>26</v>
      </c>
      <c r="N20" s="51">
        <v>9</v>
      </c>
      <c r="O20" s="23"/>
      <c r="P20" s="51">
        <f t="shared" si="2"/>
        <v>9</v>
      </c>
      <c r="Q20" s="23">
        <v>21000</v>
      </c>
      <c r="R20" s="23">
        <v>0</v>
      </c>
      <c r="S20" s="23"/>
      <c r="T20" s="23"/>
      <c r="U20" s="15">
        <f t="shared" si="0"/>
        <v>21000</v>
      </c>
      <c r="V20" s="16">
        <f t="shared" si="3"/>
        <v>6096.7741935483873</v>
      </c>
      <c r="W20" s="16">
        <f t="shared" si="4"/>
        <v>0</v>
      </c>
      <c r="X20" s="16">
        <f t="shared" si="1"/>
        <v>0</v>
      </c>
      <c r="Y20" s="24">
        <f t="shared" si="5"/>
        <v>6096.7741935483873</v>
      </c>
      <c r="Z20" s="23">
        <v>0</v>
      </c>
      <c r="AA20" s="23"/>
      <c r="AB20" s="24">
        <f t="shared" si="6"/>
        <v>45.725806451612904</v>
      </c>
      <c r="AC20" s="23"/>
      <c r="AD20" s="24">
        <f t="shared" si="7"/>
        <v>6051.0483870967746</v>
      </c>
      <c r="AE20" s="25" t="s">
        <v>44</v>
      </c>
    </row>
    <row r="21" spans="1:31" ht="37.5" customHeight="1">
      <c r="A21" s="60">
        <v>15</v>
      </c>
      <c r="B21" s="22"/>
      <c r="C21" s="26"/>
      <c r="D21" s="47" t="s">
        <v>58</v>
      </c>
      <c r="E21" s="43"/>
      <c r="F21" s="43"/>
      <c r="G21" s="43"/>
      <c r="H21" s="43"/>
      <c r="I21" s="37"/>
      <c r="J21" s="17" t="s">
        <v>13</v>
      </c>
      <c r="K21" s="34">
        <v>6713815003</v>
      </c>
      <c r="L21" s="35">
        <v>100302149709</v>
      </c>
      <c r="M21" s="36" t="s">
        <v>26</v>
      </c>
      <c r="N21" s="51">
        <v>8</v>
      </c>
      <c r="O21" s="23"/>
      <c r="P21" s="51">
        <f t="shared" si="2"/>
        <v>8</v>
      </c>
      <c r="Q21" s="23">
        <v>21000</v>
      </c>
      <c r="R21" s="23">
        <v>0</v>
      </c>
      <c r="S21" s="23"/>
      <c r="T21" s="23"/>
      <c r="U21" s="15">
        <f t="shared" si="0"/>
        <v>21000</v>
      </c>
      <c r="V21" s="16">
        <f t="shared" si="3"/>
        <v>5419.3548387096771</v>
      </c>
      <c r="W21" s="16">
        <f t="shared" si="4"/>
        <v>0</v>
      </c>
      <c r="X21" s="16">
        <f t="shared" si="1"/>
        <v>0</v>
      </c>
      <c r="Y21" s="24">
        <f t="shared" si="5"/>
        <v>5419.3548387096771</v>
      </c>
      <c r="Z21" s="23">
        <v>0</v>
      </c>
      <c r="AA21" s="23"/>
      <c r="AB21" s="24">
        <f t="shared" si="6"/>
        <v>40.645161290322577</v>
      </c>
      <c r="AC21" s="23"/>
      <c r="AD21" s="24">
        <f t="shared" si="7"/>
        <v>5378.7096774193542</v>
      </c>
      <c r="AE21" s="25" t="s">
        <v>44</v>
      </c>
    </row>
    <row r="22" spans="1:31" ht="37.5" customHeight="1">
      <c r="A22" s="60">
        <v>17</v>
      </c>
      <c r="B22" s="22"/>
      <c r="C22" s="26"/>
      <c r="D22" s="47" t="s">
        <v>34</v>
      </c>
      <c r="E22" s="43"/>
      <c r="F22" s="43"/>
      <c r="G22" s="43"/>
      <c r="H22" s="43"/>
      <c r="I22" s="36"/>
      <c r="J22" s="17" t="s">
        <v>13</v>
      </c>
      <c r="K22" s="34">
        <v>6713815003</v>
      </c>
      <c r="L22" s="35">
        <v>100302149709</v>
      </c>
      <c r="M22" s="36" t="s">
        <v>26</v>
      </c>
      <c r="N22" s="51">
        <v>9</v>
      </c>
      <c r="O22" s="23"/>
      <c r="P22" s="51">
        <f t="shared" si="2"/>
        <v>9</v>
      </c>
      <c r="Q22" s="23">
        <v>21000</v>
      </c>
      <c r="R22" s="23">
        <v>0</v>
      </c>
      <c r="S22" s="23"/>
      <c r="T22" s="23"/>
      <c r="U22" s="15">
        <f t="shared" si="0"/>
        <v>21000</v>
      </c>
      <c r="V22" s="16">
        <f t="shared" si="3"/>
        <v>6096.7741935483873</v>
      </c>
      <c r="W22" s="16">
        <f t="shared" si="4"/>
        <v>0</v>
      </c>
      <c r="X22" s="16">
        <f t="shared" si="1"/>
        <v>0</v>
      </c>
      <c r="Y22" s="24">
        <f t="shared" si="5"/>
        <v>6096.7741935483873</v>
      </c>
      <c r="Z22" s="23">
        <v>0</v>
      </c>
      <c r="AA22" s="23"/>
      <c r="AB22" s="24">
        <f t="shared" si="6"/>
        <v>45.725806451612904</v>
      </c>
      <c r="AC22" s="23"/>
      <c r="AD22" s="24">
        <f t="shared" si="7"/>
        <v>6051.0483870967746</v>
      </c>
      <c r="AE22" s="25" t="s">
        <v>44</v>
      </c>
    </row>
    <row r="23" spans="1:31" ht="37.5" customHeight="1">
      <c r="A23" s="60">
        <v>18</v>
      </c>
      <c r="B23" s="22"/>
      <c r="C23" s="26"/>
      <c r="D23" s="47" t="s">
        <v>50</v>
      </c>
      <c r="E23" s="43"/>
      <c r="F23" s="43"/>
      <c r="G23" s="43"/>
      <c r="H23" s="43"/>
      <c r="I23" s="36"/>
      <c r="J23" s="17" t="s">
        <v>13</v>
      </c>
      <c r="K23" s="34">
        <v>6713815003</v>
      </c>
      <c r="L23" s="35">
        <v>100302149709</v>
      </c>
      <c r="M23" s="36" t="s">
        <v>26</v>
      </c>
      <c r="N23" s="51">
        <v>4</v>
      </c>
      <c r="O23" s="23"/>
      <c r="P23" s="51">
        <f t="shared" si="2"/>
        <v>4</v>
      </c>
      <c r="Q23" s="23">
        <v>21000</v>
      </c>
      <c r="R23" s="23">
        <v>0</v>
      </c>
      <c r="S23" s="23"/>
      <c r="T23" s="23"/>
      <c r="U23" s="15">
        <f t="shared" si="0"/>
        <v>21000</v>
      </c>
      <c r="V23" s="16">
        <f t="shared" si="3"/>
        <v>2709.6774193548385</v>
      </c>
      <c r="W23" s="16">
        <f t="shared" si="4"/>
        <v>0</v>
      </c>
      <c r="X23" s="16">
        <f t="shared" si="1"/>
        <v>0</v>
      </c>
      <c r="Y23" s="24">
        <f t="shared" si="5"/>
        <v>2709.6774193548385</v>
      </c>
      <c r="Z23" s="23">
        <v>0</v>
      </c>
      <c r="AA23" s="23"/>
      <c r="AB23" s="24">
        <f t="shared" si="6"/>
        <v>20.322580645161288</v>
      </c>
      <c r="AC23" s="23"/>
      <c r="AD23" s="24">
        <f t="shared" si="7"/>
        <v>2689.3548387096771</v>
      </c>
      <c r="AE23" s="25" t="s">
        <v>44</v>
      </c>
    </row>
    <row r="24" spans="1:31" ht="37.5" customHeight="1">
      <c r="A24" s="60">
        <v>19</v>
      </c>
      <c r="B24" s="22"/>
      <c r="C24" s="26"/>
      <c r="D24" s="47" t="s">
        <v>33</v>
      </c>
      <c r="E24" s="49"/>
      <c r="F24" s="49"/>
      <c r="G24" s="49"/>
      <c r="H24" s="49"/>
      <c r="I24" s="36"/>
      <c r="J24" s="17" t="s">
        <v>13</v>
      </c>
      <c r="K24" s="34">
        <v>6713815003</v>
      </c>
      <c r="L24" s="35">
        <v>100302149709</v>
      </c>
      <c r="M24" s="36" t="s">
        <v>26</v>
      </c>
      <c r="N24" s="51">
        <v>8</v>
      </c>
      <c r="O24" s="23"/>
      <c r="P24" s="51">
        <f t="shared" si="2"/>
        <v>8</v>
      </c>
      <c r="Q24" s="23">
        <v>21000</v>
      </c>
      <c r="R24" s="23">
        <v>0</v>
      </c>
      <c r="S24" s="23"/>
      <c r="T24" s="23"/>
      <c r="U24" s="15">
        <f t="shared" si="0"/>
        <v>21000</v>
      </c>
      <c r="V24" s="16">
        <f t="shared" si="3"/>
        <v>5419.3548387096771</v>
      </c>
      <c r="W24" s="16">
        <f t="shared" si="4"/>
        <v>0</v>
      </c>
      <c r="X24" s="16">
        <f t="shared" si="1"/>
        <v>0</v>
      </c>
      <c r="Y24" s="24">
        <f t="shared" si="5"/>
        <v>5419.3548387096771</v>
      </c>
      <c r="Z24" s="23">
        <v>0</v>
      </c>
      <c r="AA24" s="23"/>
      <c r="AB24" s="24">
        <f t="shared" si="6"/>
        <v>40.645161290322577</v>
      </c>
      <c r="AC24" s="23"/>
      <c r="AD24" s="24">
        <f t="shared" si="7"/>
        <v>5378.7096774193542</v>
      </c>
      <c r="AE24" s="25" t="s">
        <v>44</v>
      </c>
    </row>
    <row r="25" spans="1:31" ht="37.5" customHeight="1">
      <c r="A25" s="60">
        <v>20</v>
      </c>
      <c r="B25" s="22"/>
      <c r="C25" s="26"/>
      <c r="D25" s="47" t="s">
        <v>24</v>
      </c>
      <c r="I25" s="36"/>
      <c r="J25" s="17" t="s">
        <v>13</v>
      </c>
      <c r="K25" s="34">
        <v>6713815003</v>
      </c>
      <c r="L25" s="35">
        <v>100302149709</v>
      </c>
      <c r="M25" s="36" t="s">
        <v>26</v>
      </c>
      <c r="N25" s="51">
        <v>5</v>
      </c>
      <c r="O25" s="23"/>
      <c r="P25" s="51">
        <f t="shared" si="2"/>
        <v>5</v>
      </c>
      <c r="Q25" s="23">
        <v>21000</v>
      </c>
      <c r="R25" s="23">
        <v>0</v>
      </c>
      <c r="S25" s="23"/>
      <c r="T25" s="23"/>
      <c r="U25" s="15">
        <f t="shared" si="0"/>
        <v>21000</v>
      </c>
      <c r="V25" s="16">
        <f t="shared" si="3"/>
        <v>3387.0967741935483</v>
      </c>
      <c r="W25" s="16">
        <f t="shared" si="4"/>
        <v>0</v>
      </c>
      <c r="X25" s="16">
        <f t="shared" si="1"/>
        <v>0</v>
      </c>
      <c r="Y25" s="24">
        <f t="shared" si="5"/>
        <v>3387.0967741935483</v>
      </c>
      <c r="Z25" s="23">
        <v>0</v>
      </c>
      <c r="AB25" s="24">
        <f t="shared" si="6"/>
        <v>25.403225806451609</v>
      </c>
      <c r="AD25" s="24">
        <f t="shared" si="7"/>
        <v>3361.6935483870966</v>
      </c>
      <c r="AE25" s="25" t="s">
        <v>44</v>
      </c>
    </row>
    <row r="26" spans="1:31" ht="37.5" customHeight="1">
      <c r="A26" s="60">
        <v>21</v>
      </c>
      <c r="B26" s="22"/>
      <c r="C26" s="26"/>
      <c r="D26" s="47" t="s">
        <v>59</v>
      </c>
      <c r="I26" s="36"/>
      <c r="J26" s="17" t="s">
        <v>13</v>
      </c>
      <c r="K26" s="34">
        <v>6713815003</v>
      </c>
      <c r="L26" s="35">
        <v>100302149709</v>
      </c>
      <c r="M26" s="36" t="s">
        <v>26</v>
      </c>
      <c r="N26" s="51">
        <v>5</v>
      </c>
      <c r="O26" s="23"/>
      <c r="P26" s="51">
        <f t="shared" si="2"/>
        <v>5</v>
      </c>
      <c r="Q26" s="23">
        <v>21000</v>
      </c>
      <c r="R26" s="23">
        <v>0</v>
      </c>
      <c r="S26" s="23"/>
      <c r="T26" s="23"/>
      <c r="U26" s="15">
        <f t="shared" si="0"/>
        <v>21000</v>
      </c>
      <c r="V26" s="16">
        <f t="shared" si="3"/>
        <v>3387.0967741935483</v>
      </c>
      <c r="W26" s="16">
        <f t="shared" si="4"/>
        <v>0</v>
      </c>
      <c r="X26" s="16">
        <f t="shared" si="1"/>
        <v>0</v>
      </c>
      <c r="Y26" s="24">
        <f t="shared" si="5"/>
        <v>3387.0967741935483</v>
      </c>
      <c r="Z26" s="23">
        <v>0</v>
      </c>
      <c r="AB26" s="24">
        <f t="shared" si="6"/>
        <v>25.403225806451609</v>
      </c>
      <c r="AD26" s="24">
        <f t="shared" si="7"/>
        <v>3361.6935483870966</v>
      </c>
      <c r="AE26" s="25" t="s">
        <v>44</v>
      </c>
    </row>
    <row r="27" spans="1:31" ht="37.5" customHeight="1">
      <c r="A27" s="60">
        <v>22</v>
      </c>
      <c r="B27" s="22"/>
      <c r="C27" s="26"/>
      <c r="D27" s="47" t="s">
        <v>60</v>
      </c>
      <c r="E27" s="43"/>
      <c r="F27" s="43"/>
      <c r="G27" s="43"/>
      <c r="H27" s="43"/>
      <c r="I27" s="36"/>
      <c r="J27" s="17" t="s">
        <v>13</v>
      </c>
      <c r="K27" s="34">
        <v>6713815003</v>
      </c>
      <c r="L27" s="35">
        <v>100302149709</v>
      </c>
      <c r="M27" s="36" t="s">
        <v>26</v>
      </c>
      <c r="N27" s="51">
        <v>10</v>
      </c>
      <c r="O27" s="23"/>
      <c r="P27" s="51">
        <f t="shared" si="2"/>
        <v>10</v>
      </c>
      <c r="Q27" s="23">
        <v>21000</v>
      </c>
      <c r="R27" s="23">
        <v>0</v>
      </c>
      <c r="S27" s="23"/>
      <c r="T27" s="23"/>
      <c r="U27" s="15">
        <f t="shared" si="0"/>
        <v>21000</v>
      </c>
      <c r="V27" s="16">
        <f t="shared" si="3"/>
        <v>6774.1935483870966</v>
      </c>
      <c r="W27" s="16">
        <f t="shared" si="4"/>
        <v>0</v>
      </c>
      <c r="X27" s="16">
        <f t="shared" si="1"/>
        <v>0</v>
      </c>
      <c r="Y27" s="24">
        <f t="shared" si="5"/>
        <v>6774.1935483870966</v>
      </c>
      <c r="Z27" s="23">
        <v>0</v>
      </c>
      <c r="AA27" s="23"/>
      <c r="AB27" s="24">
        <f t="shared" si="6"/>
        <v>50.806451612903217</v>
      </c>
      <c r="AC27" s="23"/>
      <c r="AD27" s="24">
        <f t="shared" si="7"/>
        <v>6723.3870967741932</v>
      </c>
      <c r="AE27" s="25" t="s">
        <v>44</v>
      </c>
    </row>
    <row r="28" spans="1:31" ht="37.5" customHeight="1">
      <c r="A28" s="60"/>
      <c r="B28" s="22"/>
      <c r="C28" s="26"/>
      <c r="D28" s="47" t="s">
        <v>81</v>
      </c>
      <c r="E28" s="61"/>
      <c r="F28" s="61"/>
      <c r="G28" s="61"/>
      <c r="H28" s="61"/>
      <c r="I28" s="36"/>
      <c r="J28" s="17"/>
      <c r="K28" s="34"/>
      <c r="L28" s="35"/>
      <c r="M28" s="36" t="s">
        <v>26</v>
      </c>
      <c r="N28" s="51">
        <v>6</v>
      </c>
      <c r="O28" s="23"/>
      <c r="P28" s="51">
        <f t="shared" si="2"/>
        <v>6</v>
      </c>
      <c r="Q28" s="23">
        <v>21000</v>
      </c>
      <c r="R28" s="23">
        <v>0</v>
      </c>
      <c r="S28" s="23"/>
      <c r="T28" s="23"/>
      <c r="U28" s="15">
        <f t="shared" si="0"/>
        <v>21000</v>
      </c>
      <c r="V28" s="16">
        <f t="shared" si="3"/>
        <v>4064.516129032258</v>
      </c>
      <c r="W28" s="16">
        <f t="shared" si="4"/>
        <v>0</v>
      </c>
      <c r="X28" s="16">
        <f t="shared" si="1"/>
        <v>0</v>
      </c>
      <c r="Y28" s="24">
        <f t="shared" si="5"/>
        <v>4064.516129032258</v>
      </c>
      <c r="Z28" s="23">
        <v>0</v>
      </c>
      <c r="AA28" s="23"/>
      <c r="AB28" s="24">
        <f t="shared" si="6"/>
        <v>30.483870967741936</v>
      </c>
      <c r="AC28" s="23"/>
      <c r="AD28" s="24">
        <f t="shared" si="7"/>
        <v>4034.0322580645161</v>
      </c>
      <c r="AE28" s="25" t="s">
        <v>44</v>
      </c>
    </row>
    <row r="29" spans="1:31" ht="37.5" customHeight="1">
      <c r="A29" s="60">
        <v>23</v>
      </c>
      <c r="B29" s="22"/>
      <c r="C29" s="26"/>
      <c r="D29" s="47" t="s">
        <v>61</v>
      </c>
      <c r="E29" s="43"/>
      <c r="F29" s="43"/>
      <c r="G29" s="43"/>
      <c r="H29" s="43"/>
      <c r="I29" s="36"/>
      <c r="J29" s="17" t="s">
        <v>13</v>
      </c>
      <c r="K29" s="34">
        <v>6713815003</v>
      </c>
      <c r="L29" s="35">
        <v>100302149709</v>
      </c>
      <c r="M29" s="36" t="s">
        <v>26</v>
      </c>
      <c r="N29" s="51">
        <v>7</v>
      </c>
      <c r="O29" s="23"/>
      <c r="P29" s="51">
        <f t="shared" si="2"/>
        <v>7</v>
      </c>
      <c r="Q29" s="23">
        <v>21000</v>
      </c>
      <c r="R29" s="23">
        <v>0</v>
      </c>
      <c r="S29" s="23"/>
      <c r="T29" s="23"/>
      <c r="U29" s="15">
        <f t="shared" si="0"/>
        <v>21000</v>
      </c>
      <c r="V29" s="16">
        <f t="shared" si="3"/>
        <v>4741.9354838709678</v>
      </c>
      <c r="W29" s="16">
        <f t="shared" si="4"/>
        <v>0</v>
      </c>
      <c r="X29" s="16">
        <f t="shared" si="1"/>
        <v>0</v>
      </c>
      <c r="Y29" s="24">
        <f t="shared" si="5"/>
        <v>4741.9354838709678</v>
      </c>
      <c r="Z29" s="23">
        <v>0</v>
      </c>
      <c r="AA29" s="23"/>
      <c r="AB29" s="24">
        <f t="shared" si="6"/>
        <v>35.564516129032256</v>
      </c>
      <c r="AC29" s="23"/>
      <c r="AD29" s="24">
        <f t="shared" si="7"/>
        <v>4706.3709677419356</v>
      </c>
      <c r="AE29" s="25" t="s">
        <v>44</v>
      </c>
    </row>
    <row r="30" spans="1:31" ht="37.5" customHeight="1">
      <c r="A30" s="60">
        <v>24</v>
      </c>
      <c r="B30" s="22"/>
      <c r="C30" s="26"/>
      <c r="D30" s="47" t="s">
        <v>62</v>
      </c>
      <c r="E30" s="43"/>
      <c r="F30" s="43"/>
      <c r="G30" s="43"/>
      <c r="H30" s="43"/>
      <c r="I30" s="36"/>
      <c r="J30" s="17" t="s">
        <v>13</v>
      </c>
      <c r="K30" s="34">
        <v>6713815003</v>
      </c>
      <c r="L30" s="35">
        <v>100302149709</v>
      </c>
      <c r="M30" s="36" t="s">
        <v>26</v>
      </c>
      <c r="N30" s="51">
        <v>9</v>
      </c>
      <c r="O30" s="23"/>
      <c r="P30" s="51">
        <f t="shared" si="2"/>
        <v>9</v>
      </c>
      <c r="Q30" s="23">
        <v>21000</v>
      </c>
      <c r="R30" s="23">
        <v>0</v>
      </c>
      <c r="S30" s="23"/>
      <c r="T30" s="23"/>
      <c r="U30" s="15">
        <f t="shared" si="0"/>
        <v>21000</v>
      </c>
      <c r="V30" s="16">
        <f t="shared" si="3"/>
        <v>6096.7741935483873</v>
      </c>
      <c r="W30" s="16">
        <f t="shared" si="4"/>
        <v>0</v>
      </c>
      <c r="X30" s="16">
        <f t="shared" si="1"/>
        <v>0</v>
      </c>
      <c r="Y30" s="24">
        <f t="shared" si="5"/>
        <v>6096.7741935483873</v>
      </c>
      <c r="Z30" s="23">
        <v>0</v>
      </c>
      <c r="AA30" s="23"/>
      <c r="AB30" s="24">
        <f t="shared" si="6"/>
        <v>45.725806451612904</v>
      </c>
      <c r="AC30" s="23"/>
      <c r="AD30" s="24">
        <f t="shared" si="7"/>
        <v>6051.0483870967746</v>
      </c>
      <c r="AE30" s="25" t="s">
        <v>44</v>
      </c>
    </row>
    <row r="31" spans="1:31" ht="37.5" customHeight="1">
      <c r="A31" s="60">
        <v>25</v>
      </c>
      <c r="B31" s="22"/>
      <c r="C31" s="26"/>
      <c r="D31" s="2" t="s">
        <v>31</v>
      </c>
      <c r="E31" s="50"/>
      <c r="F31" s="50"/>
      <c r="G31" s="50"/>
      <c r="H31" s="50"/>
      <c r="I31" s="36"/>
      <c r="J31" s="17" t="s">
        <v>13</v>
      </c>
      <c r="K31" s="34">
        <v>6713815003</v>
      </c>
      <c r="L31" s="35">
        <v>100302149709</v>
      </c>
      <c r="M31" s="36" t="s">
        <v>26</v>
      </c>
      <c r="N31" s="51">
        <v>8</v>
      </c>
      <c r="O31" s="23"/>
      <c r="P31" s="51">
        <f t="shared" si="2"/>
        <v>8</v>
      </c>
      <c r="Q31" s="23">
        <v>21000</v>
      </c>
      <c r="R31" s="23">
        <v>0</v>
      </c>
      <c r="S31" s="23"/>
      <c r="T31" s="23"/>
      <c r="U31" s="15">
        <f t="shared" si="0"/>
        <v>21000</v>
      </c>
      <c r="V31" s="16">
        <f t="shared" si="3"/>
        <v>5419.3548387096771</v>
      </c>
      <c r="W31" s="16">
        <f t="shared" si="4"/>
        <v>0</v>
      </c>
      <c r="X31" s="16">
        <f t="shared" si="1"/>
        <v>0</v>
      </c>
      <c r="Y31" s="24">
        <f t="shared" si="5"/>
        <v>5419.3548387096771</v>
      </c>
      <c r="Z31" s="23">
        <v>0</v>
      </c>
      <c r="AA31" s="23"/>
      <c r="AB31" s="24">
        <f t="shared" si="6"/>
        <v>40.645161290322577</v>
      </c>
      <c r="AC31" s="23"/>
      <c r="AD31" s="24">
        <f t="shared" si="7"/>
        <v>5378.7096774193542</v>
      </c>
      <c r="AE31" s="25" t="s">
        <v>44</v>
      </c>
    </row>
    <row r="32" spans="1:31" ht="37.5" customHeight="1">
      <c r="A32" s="60">
        <v>26</v>
      </c>
      <c r="B32" s="22"/>
      <c r="C32" s="26"/>
      <c r="D32" s="47" t="s">
        <v>63</v>
      </c>
      <c r="E32" s="43"/>
      <c r="F32" s="43"/>
      <c r="G32" s="43"/>
      <c r="H32" s="43"/>
      <c r="I32" s="36"/>
      <c r="J32" s="17" t="s">
        <v>13</v>
      </c>
      <c r="K32" s="34">
        <v>6713815003</v>
      </c>
      <c r="L32" s="35">
        <v>100302149709</v>
      </c>
      <c r="M32" s="36" t="s">
        <v>26</v>
      </c>
      <c r="N32" s="51">
        <v>7</v>
      </c>
      <c r="O32" s="23"/>
      <c r="P32" s="51">
        <f t="shared" si="2"/>
        <v>7</v>
      </c>
      <c r="Q32" s="23">
        <v>21000</v>
      </c>
      <c r="R32" s="23">
        <v>0</v>
      </c>
      <c r="S32" s="23"/>
      <c r="T32" s="23"/>
      <c r="U32" s="15">
        <f t="shared" si="0"/>
        <v>21000</v>
      </c>
      <c r="V32" s="16">
        <f t="shared" si="3"/>
        <v>4741.9354838709678</v>
      </c>
      <c r="W32" s="16">
        <f t="shared" si="4"/>
        <v>0</v>
      </c>
      <c r="X32" s="16">
        <f t="shared" si="1"/>
        <v>0</v>
      </c>
      <c r="Y32" s="24">
        <f t="shared" si="5"/>
        <v>4741.9354838709678</v>
      </c>
      <c r="Z32" s="23">
        <v>0</v>
      </c>
      <c r="AA32" s="23"/>
      <c r="AB32" s="24">
        <f t="shared" si="6"/>
        <v>35.564516129032256</v>
      </c>
      <c r="AC32" s="23"/>
      <c r="AD32" s="24">
        <f t="shared" si="7"/>
        <v>4706.3709677419356</v>
      </c>
      <c r="AE32" s="25" t="s">
        <v>44</v>
      </c>
    </row>
    <row r="33" spans="1:31" ht="37.5" customHeight="1">
      <c r="A33" s="60">
        <v>27</v>
      </c>
      <c r="B33" s="22"/>
      <c r="C33" s="26"/>
      <c r="D33" s="47" t="s">
        <v>64</v>
      </c>
      <c r="E33" s="43"/>
      <c r="F33" s="43"/>
      <c r="G33" s="43"/>
      <c r="H33" s="43"/>
      <c r="I33" s="36"/>
      <c r="J33" s="17" t="s">
        <v>13</v>
      </c>
      <c r="K33" s="34">
        <v>6713815003</v>
      </c>
      <c r="L33" s="35">
        <v>100302149709</v>
      </c>
      <c r="M33" s="36" t="s">
        <v>26</v>
      </c>
      <c r="N33" s="51">
        <v>8</v>
      </c>
      <c r="O33" s="23"/>
      <c r="P33" s="51">
        <f t="shared" si="2"/>
        <v>8</v>
      </c>
      <c r="Q33" s="23">
        <v>21000</v>
      </c>
      <c r="R33" s="23">
        <v>0</v>
      </c>
      <c r="S33" s="23"/>
      <c r="T33" s="23"/>
      <c r="U33" s="15">
        <f t="shared" si="0"/>
        <v>21000</v>
      </c>
      <c r="V33" s="16">
        <f t="shared" si="3"/>
        <v>5419.3548387096771</v>
      </c>
      <c r="W33" s="16">
        <f t="shared" si="4"/>
        <v>0</v>
      </c>
      <c r="X33" s="16">
        <f t="shared" si="1"/>
        <v>0</v>
      </c>
      <c r="Y33" s="24">
        <f t="shared" si="5"/>
        <v>5419.3548387096771</v>
      </c>
      <c r="Z33" s="23">
        <v>0</v>
      </c>
      <c r="AA33" s="23"/>
      <c r="AB33" s="24">
        <f t="shared" si="6"/>
        <v>40.645161290322577</v>
      </c>
      <c r="AC33" s="23"/>
      <c r="AD33" s="24">
        <f t="shared" si="7"/>
        <v>5378.7096774193542</v>
      </c>
      <c r="AE33" s="25" t="s">
        <v>44</v>
      </c>
    </row>
    <row r="34" spans="1:31" ht="37.5" customHeight="1">
      <c r="A34" s="60">
        <v>28</v>
      </c>
      <c r="B34" s="22"/>
      <c r="C34" s="26"/>
      <c r="D34" s="47" t="s">
        <v>65</v>
      </c>
      <c r="E34" s="58"/>
      <c r="F34" s="58"/>
      <c r="G34" s="58"/>
      <c r="H34" s="58"/>
      <c r="I34" s="36"/>
      <c r="J34" s="17" t="s">
        <v>13</v>
      </c>
      <c r="K34" s="34">
        <v>6713815003</v>
      </c>
      <c r="L34" s="35">
        <v>100302149709</v>
      </c>
      <c r="M34" s="36" t="s">
        <v>26</v>
      </c>
      <c r="N34" s="51">
        <v>5</v>
      </c>
      <c r="O34" s="23"/>
      <c r="P34" s="51">
        <f t="shared" ref="P34:P48" si="8">N34+O34</f>
        <v>5</v>
      </c>
      <c r="Q34" s="23">
        <v>21000</v>
      </c>
      <c r="R34" s="23">
        <v>0</v>
      </c>
      <c r="S34" s="23"/>
      <c r="T34" s="23"/>
      <c r="U34" s="15">
        <f t="shared" ref="U34:U48" si="9">SUM(Q34:T34)</f>
        <v>21000</v>
      </c>
      <c r="V34" s="16">
        <f t="shared" ref="V34:V48" si="10">Q34*P34/31</f>
        <v>3387.0967741935483</v>
      </c>
      <c r="W34" s="16">
        <f t="shared" ref="W34:W48" si="11">ROUND(R34/31*P34,0)</f>
        <v>0</v>
      </c>
      <c r="X34" s="16">
        <f t="shared" ref="X34:X48" si="12">ROUND(S34/31*P34,0)</f>
        <v>0</v>
      </c>
      <c r="Y34" s="24">
        <f t="shared" ref="Y34:Y48" si="13">V34</f>
        <v>3387.0967741935483</v>
      </c>
      <c r="Z34" s="23">
        <v>0</v>
      </c>
      <c r="AA34" s="23"/>
      <c r="AB34" s="24">
        <f t="shared" ref="AB34:AB48" si="14">V34*0.75/100</f>
        <v>25.403225806451609</v>
      </c>
      <c r="AC34" s="23"/>
      <c r="AD34" s="24">
        <f t="shared" ref="AD34:AD48" si="15">Y34-AB34</f>
        <v>3361.6935483870966</v>
      </c>
      <c r="AE34" s="25" t="s">
        <v>44</v>
      </c>
    </row>
    <row r="35" spans="1:31" ht="37.5" customHeight="1">
      <c r="A35" s="60">
        <v>29</v>
      </c>
      <c r="B35" s="22"/>
      <c r="C35" s="26"/>
      <c r="D35" s="47" t="s">
        <v>66</v>
      </c>
      <c r="E35" s="58"/>
      <c r="F35" s="58"/>
      <c r="G35" s="58"/>
      <c r="H35" s="58"/>
      <c r="I35" s="36"/>
      <c r="J35" s="17" t="s">
        <v>13</v>
      </c>
      <c r="K35" s="34">
        <v>6713815003</v>
      </c>
      <c r="L35" s="35">
        <v>100302149709</v>
      </c>
      <c r="M35" s="36" t="s">
        <v>26</v>
      </c>
      <c r="N35" s="51">
        <v>5</v>
      </c>
      <c r="O35" s="23"/>
      <c r="P35" s="51">
        <f t="shared" si="8"/>
        <v>5</v>
      </c>
      <c r="Q35" s="23">
        <v>21000</v>
      </c>
      <c r="R35" s="23">
        <v>0</v>
      </c>
      <c r="S35" s="23"/>
      <c r="T35" s="23"/>
      <c r="U35" s="15">
        <f t="shared" si="9"/>
        <v>21000</v>
      </c>
      <c r="V35" s="16">
        <f t="shared" si="10"/>
        <v>3387.0967741935483</v>
      </c>
      <c r="W35" s="16">
        <f t="shared" si="11"/>
        <v>0</v>
      </c>
      <c r="X35" s="16">
        <f t="shared" si="12"/>
        <v>0</v>
      </c>
      <c r="Y35" s="24">
        <f t="shared" si="13"/>
        <v>3387.0967741935483</v>
      </c>
      <c r="Z35" s="23">
        <v>0</v>
      </c>
      <c r="AA35" s="23"/>
      <c r="AB35" s="24">
        <f t="shared" si="14"/>
        <v>25.403225806451609</v>
      </c>
      <c r="AC35" s="23"/>
      <c r="AD35" s="24">
        <f t="shared" si="15"/>
        <v>3361.6935483870966</v>
      </c>
      <c r="AE35" s="25" t="s">
        <v>44</v>
      </c>
    </row>
    <row r="36" spans="1:31" ht="37.5" customHeight="1">
      <c r="A36" s="60">
        <v>32</v>
      </c>
      <c r="B36" s="22"/>
      <c r="C36" s="26"/>
      <c r="D36" s="47" t="s">
        <v>67</v>
      </c>
      <c r="E36" s="58"/>
      <c r="F36" s="58"/>
      <c r="G36" s="58"/>
      <c r="H36" s="58"/>
      <c r="I36" s="36"/>
      <c r="J36" s="17"/>
      <c r="K36" s="34"/>
      <c r="L36" s="35"/>
      <c r="M36" s="36" t="s">
        <v>26</v>
      </c>
      <c r="N36" s="51">
        <v>6</v>
      </c>
      <c r="O36" s="23"/>
      <c r="P36" s="51">
        <f t="shared" si="8"/>
        <v>6</v>
      </c>
      <c r="Q36" s="23">
        <v>21000</v>
      </c>
      <c r="R36" s="23">
        <v>0</v>
      </c>
      <c r="S36" s="23"/>
      <c r="T36" s="23"/>
      <c r="U36" s="15">
        <f t="shared" si="9"/>
        <v>21000</v>
      </c>
      <c r="V36" s="16">
        <f t="shared" si="10"/>
        <v>4064.516129032258</v>
      </c>
      <c r="W36" s="16">
        <f t="shared" si="11"/>
        <v>0</v>
      </c>
      <c r="X36" s="16">
        <f t="shared" si="12"/>
        <v>0</v>
      </c>
      <c r="Y36" s="24">
        <f t="shared" si="13"/>
        <v>4064.516129032258</v>
      </c>
      <c r="Z36" s="23">
        <v>0</v>
      </c>
      <c r="AA36" s="23"/>
      <c r="AB36" s="24">
        <f t="shared" si="14"/>
        <v>30.483870967741936</v>
      </c>
      <c r="AC36" s="23"/>
      <c r="AD36" s="24">
        <f t="shared" si="15"/>
        <v>4034.0322580645161</v>
      </c>
      <c r="AE36" s="25" t="s">
        <v>44</v>
      </c>
    </row>
    <row r="37" spans="1:31" ht="37.5" customHeight="1">
      <c r="A37" s="60">
        <v>33</v>
      </c>
      <c r="B37" s="22"/>
      <c r="C37" s="26"/>
      <c r="D37" s="47" t="s">
        <v>68</v>
      </c>
      <c r="E37" s="58"/>
      <c r="F37" s="58"/>
      <c r="G37" s="58"/>
      <c r="H37" s="58"/>
      <c r="I37" s="36"/>
      <c r="J37" s="17"/>
      <c r="K37" s="34"/>
      <c r="L37" s="35"/>
      <c r="M37" s="36" t="s">
        <v>26</v>
      </c>
      <c r="N37" s="51">
        <v>8</v>
      </c>
      <c r="O37" s="23"/>
      <c r="P37" s="51">
        <f t="shared" si="8"/>
        <v>8</v>
      </c>
      <c r="Q37" s="23">
        <v>21000</v>
      </c>
      <c r="R37" s="23">
        <v>0</v>
      </c>
      <c r="S37" s="23"/>
      <c r="T37" s="23"/>
      <c r="U37" s="15">
        <f t="shared" si="9"/>
        <v>21000</v>
      </c>
      <c r="V37" s="16">
        <f t="shared" si="10"/>
        <v>5419.3548387096771</v>
      </c>
      <c r="W37" s="16">
        <f t="shared" si="11"/>
        <v>0</v>
      </c>
      <c r="X37" s="16">
        <f t="shared" si="12"/>
        <v>0</v>
      </c>
      <c r="Y37" s="24">
        <f t="shared" si="13"/>
        <v>5419.3548387096771</v>
      </c>
      <c r="Z37" s="23">
        <v>0</v>
      </c>
      <c r="AA37" s="23"/>
      <c r="AB37" s="24">
        <f t="shared" si="14"/>
        <v>40.645161290322577</v>
      </c>
      <c r="AC37" s="23"/>
      <c r="AD37" s="24">
        <f t="shared" si="15"/>
        <v>5378.7096774193542</v>
      </c>
      <c r="AE37" s="25" t="s">
        <v>44</v>
      </c>
    </row>
    <row r="38" spans="1:31" ht="37.5" customHeight="1">
      <c r="A38" s="60">
        <v>34</v>
      </c>
      <c r="B38" s="22"/>
      <c r="C38" s="26"/>
      <c r="D38" s="47" t="s">
        <v>69</v>
      </c>
      <c r="E38" s="61"/>
      <c r="F38" s="61"/>
      <c r="G38" s="61"/>
      <c r="H38" s="61"/>
      <c r="I38" s="36"/>
      <c r="J38" s="17"/>
      <c r="K38" s="34"/>
      <c r="L38" s="35"/>
      <c r="M38" s="36" t="s">
        <v>26</v>
      </c>
      <c r="N38" s="51">
        <v>8</v>
      </c>
      <c r="O38" s="23"/>
      <c r="P38" s="51">
        <f t="shared" si="8"/>
        <v>8</v>
      </c>
      <c r="Q38" s="23">
        <v>21000</v>
      </c>
      <c r="R38" s="23">
        <v>0</v>
      </c>
      <c r="S38" s="23"/>
      <c r="T38" s="23"/>
      <c r="U38" s="15">
        <f t="shared" si="9"/>
        <v>21000</v>
      </c>
      <c r="V38" s="16">
        <f t="shared" si="10"/>
        <v>5419.3548387096771</v>
      </c>
      <c r="W38" s="16">
        <f t="shared" si="11"/>
        <v>0</v>
      </c>
      <c r="X38" s="16">
        <f t="shared" si="12"/>
        <v>0</v>
      </c>
      <c r="Y38" s="24">
        <f t="shared" si="13"/>
        <v>5419.3548387096771</v>
      </c>
      <c r="Z38" s="23">
        <v>0</v>
      </c>
      <c r="AA38" s="23"/>
      <c r="AB38" s="24">
        <f t="shared" si="14"/>
        <v>40.645161290322577</v>
      </c>
      <c r="AC38" s="23"/>
      <c r="AD38" s="24">
        <f t="shared" si="15"/>
        <v>5378.7096774193542</v>
      </c>
      <c r="AE38" s="25" t="s">
        <v>44</v>
      </c>
    </row>
    <row r="39" spans="1:31" ht="37.5" customHeight="1">
      <c r="A39" s="60">
        <v>35</v>
      </c>
      <c r="B39" s="22"/>
      <c r="C39" s="26"/>
      <c r="D39" s="47" t="s">
        <v>70</v>
      </c>
      <c r="E39" s="61"/>
      <c r="F39" s="61"/>
      <c r="G39" s="61"/>
      <c r="H39" s="61"/>
      <c r="I39" s="36"/>
      <c r="J39" s="17"/>
      <c r="K39" s="34"/>
      <c r="L39" s="35"/>
      <c r="M39" s="36" t="s">
        <v>26</v>
      </c>
      <c r="N39" s="51">
        <v>7</v>
      </c>
      <c r="O39" s="23"/>
      <c r="P39" s="51">
        <f t="shared" si="8"/>
        <v>7</v>
      </c>
      <c r="Q39" s="23">
        <v>21000</v>
      </c>
      <c r="R39" s="23">
        <v>0</v>
      </c>
      <c r="S39" s="23"/>
      <c r="T39" s="23"/>
      <c r="U39" s="15">
        <f t="shared" si="9"/>
        <v>21000</v>
      </c>
      <c r="V39" s="16">
        <f t="shared" si="10"/>
        <v>4741.9354838709678</v>
      </c>
      <c r="W39" s="16">
        <f t="shared" si="11"/>
        <v>0</v>
      </c>
      <c r="X39" s="16">
        <f t="shared" si="12"/>
        <v>0</v>
      </c>
      <c r="Y39" s="24">
        <f t="shared" si="13"/>
        <v>4741.9354838709678</v>
      </c>
      <c r="Z39" s="23">
        <v>0</v>
      </c>
      <c r="AA39" s="23"/>
      <c r="AB39" s="24">
        <f t="shared" si="14"/>
        <v>35.564516129032256</v>
      </c>
      <c r="AC39" s="23"/>
      <c r="AD39" s="24">
        <f t="shared" si="15"/>
        <v>4706.3709677419356</v>
      </c>
      <c r="AE39" s="25" t="s">
        <v>44</v>
      </c>
    </row>
    <row r="40" spans="1:31" ht="37.5" customHeight="1">
      <c r="A40" s="60">
        <v>36</v>
      </c>
      <c r="B40" s="22"/>
      <c r="C40" s="26"/>
      <c r="D40" s="47" t="s">
        <v>71</v>
      </c>
      <c r="E40" s="61"/>
      <c r="F40" s="61"/>
      <c r="G40" s="61"/>
      <c r="H40" s="61"/>
      <c r="I40" s="36"/>
      <c r="J40" s="17"/>
      <c r="K40" s="34"/>
      <c r="L40" s="35"/>
      <c r="M40" s="36" t="s">
        <v>26</v>
      </c>
      <c r="N40" s="51">
        <v>0</v>
      </c>
      <c r="O40" s="23"/>
      <c r="P40" s="51">
        <f t="shared" si="8"/>
        <v>0</v>
      </c>
      <c r="Q40" s="23">
        <v>21000</v>
      </c>
      <c r="R40" s="23">
        <v>0</v>
      </c>
      <c r="S40" s="23"/>
      <c r="T40" s="23"/>
      <c r="U40" s="15">
        <f t="shared" si="9"/>
        <v>21000</v>
      </c>
      <c r="V40" s="16">
        <f t="shared" si="10"/>
        <v>0</v>
      </c>
      <c r="W40" s="16">
        <f t="shared" si="11"/>
        <v>0</v>
      </c>
      <c r="X40" s="16">
        <f t="shared" si="12"/>
        <v>0</v>
      </c>
      <c r="Y40" s="24">
        <f t="shared" si="13"/>
        <v>0</v>
      </c>
      <c r="Z40" s="23">
        <v>0</v>
      </c>
      <c r="AA40" s="23"/>
      <c r="AB40" s="24">
        <f t="shared" si="14"/>
        <v>0</v>
      </c>
      <c r="AC40" s="23"/>
      <c r="AD40" s="24">
        <f t="shared" si="15"/>
        <v>0</v>
      </c>
      <c r="AE40" s="25" t="s">
        <v>44</v>
      </c>
    </row>
    <row r="41" spans="1:31" ht="37.5" customHeight="1">
      <c r="A41" s="60">
        <v>37</v>
      </c>
      <c r="B41" s="22"/>
      <c r="C41" s="26"/>
      <c r="D41" s="47" t="s">
        <v>72</v>
      </c>
      <c r="E41" s="61"/>
      <c r="F41" s="61"/>
      <c r="G41" s="61"/>
      <c r="H41" s="61"/>
      <c r="I41" s="36"/>
      <c r="J41" s="17"/>
      <c r="K41" s="34"/>
      <c r="L41" s="35"/>
      <c r="M41" s="36" t="s">
        <v>26</v>
      </c>
      <c r="N41" s="51">
        <v>4</v>
      </c>
      <c r="O41" s="23"/>
      <c r="P41" s="51">
        <f t="shared" si="8"/>
        <v>4</v>
      </c>
      <c r="Q41" s="23">
        <v>21000</v>
      </c>
      <c r="R41" s="23">
        <v>0</v>
      </c>
      <c r="S41" s="23"/>
      <c r="T41" s="23"/>
      <c r="U41" s="15">
        <f t="shared" si="9"/>
        <v>21000</v>
      </c>
      <c r="V41" s="16">
        <f t="shared" si="10"/>
        <v>2709.6774193548385</v>
      </c>
      <c r="W41" s="16">
        <f t="shared" si="11"/>
        <v>0</v>
      </c>
      <c r="X41" s="16">
        <f t="shared" si="12"/>
        <v>0</v>
      </c>
      <c r="Y41" s="24">
        <f t="shared" si="13"/>
        <v>2709.6774193548385</v>
      </c>
      <c r="Z41" s="23">
        <v>0</v>
      </c>
      <c r="AA41" s="23"/>
      <c r="AB41" s="24">
        <f t="shared" si="14"/>
        <v>20.322580645161288</v>
      </c>
      <c r="AC41" s="23"/>
      <c r="AD41" s="24">
        <f t="shared" si="15"/>
        <v>2689.3548387096771</v>
      </c>
      <c r="AE41" s="25" t="s">
        <v>44</v>
      </c>
    </row>
    <row r="42" spans="1:31" ht="37.5" customHeight="1">
      <c r="A42" s="60">
        <v>39</v>
      </c>
      <c r="B42" s="22"/>
      <c r="C42" s="26"/>
      <c r="D42" s="34" t="s">
        <v>73</v>
      </c>
      <c r="E42" s="61"/>
      <c r="F42" s="61"/>
      <c r="G42" s="61"/>
      <c r="H42" s="61"/>
      <c r="I42" s="36"/>
      <c r="J42" s="17"/>
      <c r="K42" s="34"/>
      <c r="L42" s="35"/>
      <c r="M42" s="36" t="s">
        <v>26</v>
      </c>
      <c r="N42" s="51">
        <v>2</v>
      </c>
      <c r="O42" s="23"/>
      <c r="P42" s="51">
        <f t="shared" si="8"/>
        <v>2</v>
      </c>
      <c r="Q42" s="23">
        <v>21000</v>
      </c>
      <c r="R42" s="23">
        <v>0</v>
      </c>
      <c r="S42" s="23"/>
      <c r="T42" s="23"/>
      <c r="U42" s="15">
        <f t="shared" si="9"/>
        <v>21000</v>
      </c>
      <c r="V42" s="16">
        <f t="shared" si="10"/>
        <v>1354.8387096774193</v>
      </c>
      <c r="W42" s="16">
        <f t="shared" si="11"/>
        <v>0</v>
      </c>
      <c r="X42" s="16">
        <f t="shared" si="12"/>
        <v>0</v>
      </c>
      <c r="Y42" s="24">
        <f t="shared" si="13"/>
        <v>1354.8387096774193</v>
      </c>
      <c r="Z42" s="23">
        <v>0</v>
      </c>
      <c r="AA42" s="23"/>
      <c r="AB42" s="24">
        <f t="shared" si="14"/>
        <v>10.161290322580644</v>
      </c>
      <c r="AC42" s="23"/>
      <c r="AD42" s="24">
        <f t="shared" si="15"/>
        <v>1344.6774193548385</v>
      </c>
      <c r="AE42" s="25" t="s">
        <v>44</v>
      </c>
    </row>
    <row r="43" spans="1:31" ht="37.5" customHeight="1">
      <c r="A43" s="60">
        <v>40</v>
      </c>
      <c r="B43" s="22"/>
      <c r="C43" s="26"/>
      <c r="D43" s="36" t="s">
        <v>74</v>
      </c>
      <c r="E43" s="61"/>
      <c r="F43" s="61"/>
      <c r="G43" s="61"/>
      <c r="H43" s="61"/>
      <c r="I43" s="36"/>
      <c r="J43" s="17"/>
      <c r="K43" s="34"/>
      <c r="L43" s="35"/>
      <c r="M43" s="36" t="s">
        <v>26</v>
      </c>
      <c r="N43" s="51">
        <v>8</v>
      </c>
      <c r="O43" s="23"/>
      <c r="P43" s="51">
        <f t="shared" si="8"/>
        <v>8</v>
      </c>
      <c r="Q43" s="23">
        <v>21000</v>
      </c>
      <c r="R43" s="23">
        <v>0</v>
      </c>
      <c r="S43" s="23"/>
      <c r="T43" s="23"/>
      <c r="U43" s="15">
        <f t="shared" si="9"/>
        <v>21000</v>
      </c>
      <c r="V43" s="16">
        <f t="shared" si="10"/>
        <v>5419.3548387096771</v>
      </c>
      <c r="W43" s="16">
        <f t="shared" si="11"/>
        <v>0</v>
      </c>
      <c r="X43" s="16">
        <f t="shared" si="12"/>
        <v>0</v>
      </c>
      <c r="Y43" s="24">
        <f t="shared" si="13"/>
        <v>5419.3548387096771</v>
      </c>
      <c r="Z43" s="23">
        <v>0</v>
      </c>
      <c r="AA43" s="23"/>
      <c r="AB43" s="24">
        <f t="shared" si="14"/>
        <v>40.645161290322577</v>
      </c>
      <c r="AC43" s="23"/>
      <c r="AD43" s="24">
        <f t="shared" si="15"/>
        <v>5378.7096774193542</v>
      </c>
      <c r="AE43" s="25" t="s">
        <v>44</v>
      </c>
    </row>
    <row r="44" spans="1:31" ht="37.5" customHeight="1">
      <c r="A44" s="60">
        <v>42</v>
      </c>
      <c r="B44" s="22"/>
      <c r="C44" s="26"/>
      <c r="D44" s="36" t="s">
        <v>75</v>
      </c>
      <c r="E44" s="61"/>
      <c r="F44" s="61"/>
      <c r="G44" s="61"/>
      <c r="H44" s="61"/>
      <c r="I44" s="36"/>
      <c r="J44" s="17"/>
      <c r="K44" s="34"/>
      <c r="L44" s="35"/>
      <c r="M44" s="36" t="s">
        <v>26</v>
      </c>
      <c r="N44" s="51">
        <v>8</v>
      </c>
      <c r="O44" s="23"/>
      <c r="P44" s="51">
        <f t="shared" si="8"/>
        <v>8</v>
      </c>
      <c r="Q44" s="23">
        <v>21000</v>
      </c>
      <c r="R44" s="23">
        <v>0</v>
      </c>
      <c r="S44" s="23"/>
      <c r="T44" s="23"/>
      <c r="U44" s="15">
        <f t="shared" si="9"/>
        <v>21000</v>
      </c>
      <c r="V44" s="16">
        <f t="shared" si="10"/>
        <v>5419.3548387096771</v>
      </c>
      <c r="W44" s="16">
        <f t="shared" si="11"/>
        <v>0</v>
      </c>
      <c r="X44" s="16">
        <f t="shared" si="12"/>
        <v>0</v>
      </c>
      <c r="Y44" s="24">
        <f t="shared" si="13"/>
        <v>5419.3548387096771</v>
      </c>
      <c r="Z44" s="23">
        <v>0</v>
      </c>
      <c r="AA44" s="23"/>
      <c r="AB44" s="24">
        <f t="shared" si="14"/>
        <v>40.645161290322577</v>
      </c>
      <c r="AC44" s="23"/>
      <c r="AD44" s="24">
        <f t="shared" si="15"/>
        <v>5378.7096774193542</v>
      </c>
      <c r="AE44" s="25" t="s">
        <v>44</v>
      </c>
    </row>
    <row r="45" spans="1:31" ht="37.5" customHeight="1">
      <c r="A45" s="60">
        <v>43</v>
      </c>
      <c r="B45" s="22"/>
      <c r="C45" s="26"/>
      <c r="D45" s="36" t="s">
        <v>76</v>
      </c>
      <c r="E45" s="61"/>
      <c r="F45" s="61"/>
      <c r="G45" s="61"/>
      <c r="H45" s="61"/>
      <c r="I45" s="36"/>
      <c r="J45" s="17"/>
      <c r="K45" s="34"/>
      <c r="L45" s="35"/>
      <c r="M45" s="36" t="s">
        <v>26</v>
      </c>
      <c r="N45" s="51">
        <v>7</v>
      </c>
      <c r="O45" s="23"/>
      <c r="P45" s="51">
        <f t="shared" si="8"/>
        <v>7</v>
      </c>
      <c r="Q45" s="23">
        <v>21000</v>
      </c>
      <c r="R45" s="23">
        <v>0</v>
      </c>
      <c r="S45" s="23"/>
      <c r="T45" s="23"/>
      <c r="U45" s="15">
        <f t="shared" si="9"/>
        <v>21000</v>
      </c>
      <c r="V45" s="16">
        <f t="shared" si="10"/>
        <v>4741.9354838709678</v>
      </c>
      <c r="W45" s="16">
        <f t="shared" si="11"/>
        <v>0</v>
      </c>
      <c r="X45" s="16">
        <f t="shared" si="12"/>
        <v>0</v>
      </c>
      <c r="Y45" s="24">
        <f t="shared" si="13"/>
        <v>4741.9354838709678</v>
      </c>
      <c r="Z45" s="23">
        <v>0</v>
      </c>
      <c r="AA45" s="23"/>
      <c r="AB45" s="24">
        <f t="shared" si="14"/>
        <v>35.564516129032256</v>
      </c>
      <c r="AC45" s="23"/>
      <c r="AD45" s="24">
        <f t="shared" si="15"/>
        <v>4706.3709677419356</v>
      </c>
      <c r="AE45" s="25" t="s">
        <v>44</v>
      </c>
    </row>
    <row r="46" spans="1:31" ht="37.5" customHeight="1">
      <c r="A46" s="60">
        <v>44</v>
      </c>
      <c r="B46" s="22"/>
      <c r="C46" s="26"/>
      <c r="D46" s="36" t="s">
        <v>77</v>
      </c>
      <c r="E46" s="61"/>
      <c r="F46" s="61"/>
      <c r="G46" s="61"/>
      <c r="H46" s="61"/>
      <c r="I46" s="36"/>
      <c r="J46" s="17"/>
      <c r="K46" s="34"/>
      <c r="L46" s="35"/>
      <c r="M46" s="36" t="s">
        <v>26</v>
      </c>
      <c r="N46" s="51">
        <v>8</v>
      </c>
      <c r="O46" s="23"/>
      <c r="P46" s="51">
        <f t="shared" si="8"/>
        <v>8</v>
      </c>
      <c r="Q46" s="23">
        <v>21000</v>
      </c>
      <c r="R46" s="23">
        <v>0</v>
      </c>
      <c r="S46" s="23"/>
      <c r="T46" s="23"/>
      <c r="U46" s="15">
        <f t="shared" si="9"/>
        <v>21000</v>
      </c>
      <c r="V46" s="16">
        <f t="shared" si="10"/>
        <v>5419.3548387096771</v>
      </c>
      <c r="W46" s="16">
        <f t="shared" si="11"/>
        <v>0</v>
      </c>
      <c r="X46" s="16">
        <f t="shared" si="12"/>
        <v>0</v>
      </c>
      <c r="Y46" s="24">
        <f t="shared" si="13"/>
        <v>5419.3548387096771</v>
      </c>
      <c r="Z46" s="23">
        <v>0</v>
      </c>
      <c r="AA46" s="23"/>
      <c r="AB46" s="24">
        <f t="shared" si="14"/>
        <v>40.645161290322577</v>
      </c>
      <c r="AC46" s="23"/>
      <c r="AD46" s="24">
        <f t="shared" si="15"/>
        <v>5378.7096774193542</v>
      </c>
      <c r="AE46" s="25" t="s">
        <v>44</v>
      </c>
    </row>
    <row r="47" spans="1:31" ht="37.5" customHeight="1">
      <c r="A47" s="60">
        <v>45</v>
      </c>
      <c r="B47" s="22"/>
      <c r="C47" s="26"/>
      <c r="D47" s="36" t="s">
        <v>78</v>
      </c>
      <c r="E47" s="61"/>
      <c r="F47" s="61"/>
      <c r="G47" s="61"/>
      <c r="H47" s="61"/>
      <c r="I47" s="36"/>
      <c r="J47" s="17"/>
      <c r="K47" s="34"/>
      <c r="L47" s="35"/>
      <c r="M47" s="36" t="s">
        <v>26</v>
      </c>
      <c r="N47" s="51">
        <v>4</v>
      </c>
      <c r="O47" s="23"/>
      <c r="P47" s="51">
        <f t="shared" si="8"/>
        <v>4</v>
      </c>
      <c r="Q47" s="23">
        <v>21000</v>
      </c>
      <c r="R47" s="23">
        <v>0</v>
      </c>
      <c r="S47" s="23"/>
      <c r="T47" s="23"/>
      <c r="U47" s="15">
        <f t="shared" si="9"/>
        <v>21000</v>
      </c>
      <c r="V47" s="16">
        <f t="shared" si="10"/>
        <v>2709.6774193548385</v>
      </c>
      <c r="W47" s="16">
        <f t="shared" si="11"/>
        <v>0</v>
      </c>
      <c r="X47" s="16">
        <f t="shared" si="12"/>
        <v>0</v>
      </c>
      <c r="Y47" s="24">
        <f t="shared" si="13"/>
        <v>2709.6774193548385</v>
      </c>
      <c r="Z47" s="23">
        <v>0</v>
      </c>
      <c r="AA47" s="23"/>
      <c r="AB47" s="24">
        <f t="shared" si="14"/>
        <v>20.322580645161288</v>
      </c>
      <c r="AC47" s="23"/>
      <c r="AD47" s="24">
        <f t="shared" si="15"/>
        <v>2689.3548387096771</v>
      </c>
      <c r="AE47" s="25" t="s">
        <v>44</v>
      </c>
    </row>
    <row r="48" spans="1:31" ht="37.5" customHeight="1">
      <c r="A48" s="60">
        <v>46</v>
      </c>
      <c r="B48" s="22"/>
      <c r="C48" s="26"/>
      <c r="D48" s="36" t="s">
        <v>79</v>
      </c>
      <c r="E48" s="61"/>
      <c r="F48" s="61"/>
      <c r="G48" s="61"/>
      <c r="H48" s="61"/>
      <c r="I48" s="36"/>
      <c r="J48" s="17"/>
      <c r="K48" s="34"/>
      <c r="L48" s="35"/>
      <c r="M48" s="36" t="s">
        <v>26</v>
      </c>
      <c r="N48" s="51">
        <v>9</v>
      </c>
      <c r="O48" s="23"/>
      <c r="P48" s="51">
        <f t="shared" si="8"/>
        <v>9</v>
      </c>
      <c r="Q48" s="23">
        <v>21000</v>
      </c>
      <c r="R48" s="23">
        <v>0</v>
      </c>
      <c r="S48" s="23"/>
      <c r="T48" s="23"/>
      <c r="U48" s="15">
        <f t="shared" si="9"/>
        <v>21000</v>
      </c>
      <c r="V48" s="16">
        <f t="shared" si="10"/>
        <v>6096.7741935483873</v>
      </c>
      <c r="W48" s="16">
        <f t="shared" si="11"/>
        <v>0</v>
      </c>
      <c r="X48" s="16">
        <f t="shared" si="12"/>
        <v>0</v>
      </c>
      <c r="Y48" s="24">
        <f t="shared" si="13"/>
        <v>6096.7741935483873</v>
      </c>
      <c r="Z48" s="23">
        <v>0</v>
      </c>
      <c r="AA48" s="23"/>
      <c r="AB48" s="24">
        <f t="shared" si="14"/>
        <v>45.725806451612904</v>
      </c>
      <c r="AC48" s="23"/>
      <c r="AD48" s="24">
        <f t="shared" si="15"/>
        <v>6051.0483870967746</v>
      </c>
      <c r="AE48" s="25" t="s">
        <v>44</v>
      </c>
    </row>
    <row r="49" spans="1:31" s="5" customFormat="1" ht="29.25" customHeight="1">
      <c r="A49" s="28"/>
      <c r="B49" s="29"/>
      <c r="C49" s="29"/>
      <c r="D49" s="63"/>
      <c r="E49" s="64"/>
      <c r="F49" s="64"/>
      <c r="G49" s="64"/>
      <c r="H49" s="64"/>
      <c r="I49" s="65"/>
      <c r="J49" s="63"/>
      <c r="K49" s="64"/>
      <c r="L49" s="64"/>
      <c r="M49" s="65"/>
      <c r="N49" s="62"/>
      <c r="O49" s="62"/>
      <c r="P49" s="31">
        <f>SUM(P10:P48)</f>
        <v>255</v>
      </c>
      <c r="Q49" s="31"/>
      <c r="R49" s="31"/>
      <c r="S49" s="31">
        <f>SUM(S10:S33)</f>
        <v>0</v>
      </c>
      <c r="T49" s="31">
        <f>SUM(T10:T33)</f>
        <v>0</v>
      </c>
      <c r="U49" s="31"/>
      <c r="V49" s="31">
        <f t="shared" ref="V49:AD49" si="16">SUM(V10:V33)</f>
        <v>112451.6129032258</v>
      </c>
      <c r="W49" s="31">
        <f t="shared" si="16"/>
        <v>0</v>
      </c>
      <c r="X49" s="31">
        <f t="shared" si="16"/>
        <v>0</v>
      </c>
      <c r="Y49" s="31">
        <f t="shared" si="16"/>
        <v>112451.6129032258</v>
      </c>
      <c r="Z49" s="31">
        <f t="shared" si="16"/>
        <v>0</v>
      </c>
      <c r="AA49" s="31">
        <f t="shared" si="16"/>
        <v>0</v>
      </c>
      <c r="AB49" s="31">
        <f t="shared" si="16"/>
        <v>843.38709677419354</v>
      </c>
      <c r="AC49" s="31">
        <f t="shared" si="16"/>
        <v>0</v>
      </c>
      <c r="AD49" s="31">
        <f t="shared" si="16"/>
        <v>111608.22580645159</v>
      </c>
      <c r="AE49" s="30"/>
    </row>
    <row r="50" spans="1:31">
      <c r="Y50" s="27"/>
      <c r="AD50" s="27"/>
    </row>
    <row r="51" spans="1:31">
      <c r="Y51" s="27"/>
    </row>
    <row r="52" spans="1:31">
      <c r="U52" s="27"/>
      <c r="Y52" s="27"/>
      <c r="AD52" s="27"/>
    </row>
  </sheetData>
  <mergeCells count="9">
    <mergeCell ref="D49:I49"/>
    <mergeCell ref="J49:M49"/>
    <mergeCell ref="A1:AE1"/>
    <mergeCell ref="A7:AE7"/>
    <mergeCell ref="A8:M8"/>
    <mergeCell ref="N8:P8"/>
    <mergeCell ref="Q8:U8"/>
    <mergeCell ref="V8:Y8"/>
    <mergeCell ref="Z8:AC8"/>
  </mergeCells>
  <pageMargins left="0.2" right="0.16" top="0.2" bottom="0.2" header="0.23" footer="0.3"/>
  <pageSetup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JUN OT 2021</vt:lpstr>
      <vt:lpstr>Sheet1</vt:lpstr>
      <vt:lpstr>'JUN OT 2021'!Print_Area</vt:lpstr>
      <vt:lpstr>'JUN OT 2021'!Print_Titles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2023-11-25T07:58:04Z</dcterms:modified>
</cp:coreProperties>
</file>